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8.xml" ContentType="application/vnd.openxmlformats-officedocument.drawing+xml"/>
  <Override PartName="/xl/drawings/drawing7.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drawings/drawing3.xml" ContentType="application/vnd.openxmlformats-officedocument.drawing+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drawings/drawing2.xml" ContentType="application/vnd.openxmlformats-officedocument.drawing+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HDBOND- HDCAPITAL\BÁO CÁO FA\2026\THÁNG 09\"/>
    </mc:Choice>
  </mc:AlternateContent>
  <bookViews>
    <workbookView xWindow="0" yWindow="0" windowWidth="24000" windowHeight="8580" tabRatio="890" activeTab="8"/>
  </bookViews>
  <sheets>
    <sheet name="Tong quat" sheetId="5" r:id="rId1"/>
    <sheet name="BCThuNhap_06203" sheetId="46" r:id="rId2"/>
    <sheet name="BCTinhHinhTaiChinh_06105" sheetId="47" r:id="rId3"/>
    <sheet name="BCTaiSan_06027" sheetId="43" r:id="rId4"/>
    <sheet name="BCLCGT_06262" sheetId="51" state="hidden" r:id="rId5"/>
    <sheet name="BCKetQuaHoatDong_06028" sheetId="50" r:id="rId6"/>
    <sheet name="BCDanhMucDauTu_06029" sheetId="49" r:id="rId7"/>
    <sheet name="BCHoatDongVay_06026" sheetId="42" r:id="rId8"/>
    <sheet name="Khac_06030" sheetId="44" r:id="rId9"/>
    <sheet name="TB 30092015" sheetId="27" state="hidden" r:id="rId10"/>
    <sheet name="THU NHAP" sheetId="52" state="hidden" r:id="rId11"/>
    <sheet name="TAI CHINH" sheetId="53" state="hidden" r:id="rId12"/>
    <sheet name="LCTT" sheetId="54" state="hidden" r:id="rId13"/>
    <sheet name="TAI SAN" sheetId="55" state="hidden" r:id="rId14"/>
    <sheet name="KHAC" sheetId="58" state="hidden" r:id="rId15"/>
    <sheet name="HOAT DONG" sheetId="57" state="hidden" r:id="rId16"/>
  </sheets>
  <externalReferences>
    <externalReference r:id="rId17"/>
  </externalReferences>
  <definedNames>
    <definedName name="_Fill" hidden="1">#REF!</definedName>
    <definedName name="_xlnm._FilterDatabase" localSheetId="4" hidden="1">BCLCGT_06262!$A$17:$E$64</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ddlogo" localSheetId="4">INDEX(#REF!,MATCH(#REF!,#REF!,0))</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6">BCDanhMucDauTu_06029!$A$1:$G$86</definedName>
    <definedName name="_xlnm.Print_Area" localSheetId="5">BCKetQuaHoatDong_06028!$A$1:$F$86</definedName>
    <definedName name="_xlnm.Print_Area" localSheetId="4">BCLCGT_06262!$A$1:$E$78</definedName>
    <definedName name="_xlnm.Print_Area" localSheetId="3">BCTaiSan_06027!$A$1:$F$85</definedName>
    <definedName name="_xlnm.Print_Area" localSheetId="2">BCTinhHinhTaiChinh_06105!$A$1:$E$109</definedName>
    <definedName name="_xlnm.Print_Area" localSheetId="8">Khac_06030!$A$1:$E$66</definedName>
    <definedName name="_xlnm.Print_Titles" localSheetId="6">BCDanhMucDauTu_06029!$17:$17</definedName>
    <definedName name="_xlnm.Print_Titles" localSheetId="7">BCHoatDongVay_06026!$16:$17</definedName>
    <definedName name="_xlnm.Print_Titles" localSheetId="5">BCKetQuaHoatDong_06028!$17:$17</definedName>
    <definedName name="_xlnm.Print_Titles" localSheetId="4">BCLCGT_06262!$17:$17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8">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49" l="1"/>
  <c r="F51" i="49" s="1"/>
  <c r="D51" i="49"/>
  <c r="E29" i="58" l="1"/>
  <c r="E28" i="58"/>
  <c r="D28" i="58"/>
  <c r="D26" i="58"/>
  <c r="E26" i="58"/>
  <c r="D27" i="58"/>
  <c r="E27" i="58"/>
  <c r="E25" i="58"/>
  <c r="E24" i="58"/>
  <c r="E23" i="58"/>
  <c r="E22" i="58"/>
  <c r="E19" i="58"/>
  <c r="D20" i="58"/>
  <c r="E20" i="58"/>
  <c r="E21" i="58"/>
  <c r="E18" i="58"/>
  <c r="D18" i="58"/>
  <c r="E17" i="58"/>
  <c r="E15" i="58"/>
  <c r="E16" i="58"/>
  <c r="E14" i="58"/>
  <c r="E10" i="58"/>
  <c r="E11" i="58"/>
  <c r="E9" i="58"/>
  <c r="E4" i="58"/>
  <c r="E5" i="58"/>
  <c r="E6" i="58"/>
  <c r="E3" i="58"/>
  <c r="E48" i="57"/>
  <c r="F48" i="57"/>
  <c r="D48" i="57"/>
  <c r="D47" i="57"/>
  <c r="E47" i="57"/>
  <c r="F47" i="57"/>
  <c r="E46" i="57"/>
  <c r="F46" i="57"/>
  <c r="D46" i="57"/>
  <c r="E45" i="57"/>
  <c r="F45" i="57"/>
  <c r="D45" i="57"/>
  <c r="E44" i="57"/>
  <c r="F44" i="57"/>
  <c r="D44" i="57"/>
  <c r="E43" i="57"/>
  <c r="F43" i="57"/>
  <c r="D43" i="57"/>
  <c r="E42" i="57"/>
  <c r="F42" i="57"/>
  <c r="D42" i="57"/>
  <c r="D41" i="57"/>
  <c r="E41" i="57"/>
  <c r="F41" i="57"/>
  <c r="E40" i="57"/>
  <c r="F40" i="57"/>
  <c r="D40" i="57"/>
  <c r="E39" i="57"/>
  <c r="F39" i="57"/>
  <c r="D39" i="57"/>
  <c r="E38" i="57"/>
  <c r="F38" i="57"/>
  <c r="D38" i="57"/>
  <c r="E35" i="57"/>
  <c r="F35" i="57"/>
  <c r="D35" i="57"/>
  <c r="E32" i="57"/>
  <c r="F32" i="57"/>
  <c r="D32" i="57"/>
  <c r="E29" i="57"/>
  <c r="F29" i="57"/>
  <c r="D29" i="57"/>
  <c r="E26" i="57"/>
  <c r="F26" i="57"/>
  <c r="D26" i="57"/>
  <c r="E24" i="57"/>
  <c r="F24" i="57"/>
  <c r="D24" i="57"/>
  <c r="E17" i="57"/>
  <c r="F17" i="57"/>
  <c r="D17" i="57"/>
  <c r="E14" i="57"/>
  <c r="F14" i="57"/>
  <c r="D14" i="57"/>
  <c r="E12" i="57"/>
  <c r="F12" i="57"/>
  <c r="D12" i="57"/>
  <c r="E11" i="57"/>
  <c r="F11" i="57"/>
  <c r="E9" i="57"/>
  <c r="F9" i="57"/>
  <c r="D9" i="57"/>
  <c r="E7" i="57"/>
  <c r="F7" i="57"/>
  <c r="D7" i="57"/>
  <c r="E5" i="57"/>
  <c r="F5" i="57"/>
  <c r="D5" i="57"/>
  <c r="E2" i="57"/>
  <c r="F2" i="57"/>
  <c r="D2" i="57"/>
  <c r="D43" i="55"/>
  <c r="E43" i="55"/>
  <c r="F43" i="55"/>
  <c r="E42" i="55"/>
  <c r="F42" i="55"/>
  <c r="D42" i="55"/>
  <c r="E41" i="55"/>
  <c r="F41" i="55"/>
  <c r="D41" i="55"/>
  <c r="E40" i="55"/>
  <c r="F40" i="55"/>
  <c r="D40" i="55"/>
  <c r="E37" i="55"/>
  <c r="F37" i="55"/>
  <c r="D37" i="55"/>
  <c r="E34" i="55"/>
  <c r="F34" i="55"/>
  <c r="D34" i="55"/>
  <c r="E30" i="55"/>
  <c r="F30" i="55"/>
  <c r="D30" i="55"/>
  <c r="E26" i="55"/>
  <c r="F26" i="55"/>
  <c r="D26" i="55"/>
  <c r="E24" i="55"/>
  <c r="F24" i="55"/>
  <c r="D24" i="55"/>
  <c r="E21" i="55"/>
  <c r="F21" i="55"/>
  <c r="D21" i="55"/>
  <c r="E16" i="55"/>
  <c r="F16" i="55"/>
  <c r="D16" i="55"/>
  <c r="E13" i="55"/>
  <c r="F13" i="55"/>
  <c r="D13" i="55"/>
  <c r="E8" i="55"/>
  <c r="F8" i="55"/>
  <c r="D8" i="55"/>
  <c r="E7" i="55"/>
  <c r="F7" i="55"/>
  <c r="D7" i="55"/>
  <c r="E6" i="55"/>
  <c r="F6" i="55"/>
  <c r="D6" i="55"/>
  <c r="E3" i="55"/>
  <c r="F3" i="55"/>
  <c r="D3" i="55"/>
  <c r="E4" i="54"/>
  <c r="E5" i="54"/>
  <c r="E6" i="54"/>
  <c r="E7" i="54"/>
  <c r="E8" i="54"/>
  <c r="E9" i="54"/>
  <c r="E10" i="54"/>
  <c r="E11" i="54"/>
  <c r="D12" i="54"/>
  <c r="E12" i="54"/>
  <c r="E13" i="54"/>
  <c r="E14" i="54"/>
  <c r="E15" i="54"/>
  <c r="E16" i="54"/>
  <c r="E17" i="54"/>
  <c r="E18" i="54"/>
  <c r="E19" i="54"/>
  <c r="E20" i="54"/>
  <c r="D21" i="54"/>
  <c r="E21" i="54"/>
  <c r="E22" i="54"/>
  <c r="D23" i="54"/>
  <c r="E23" i="54"/>
  <c r="E24" i="54"/>
  <c r="E25" i="54"/>
  <c r="D26" i="54"/>
  <c r="E26" i="54"/>
  <c r="D27" i="54"/>
  <c r="E27" i="54"/>
  <c r="D28" i="54"/>
  <c r="E28" i="54"/>
  <c r="E29" i="54"/>
  <c r="E30" i="54"/>
  <c r="D31" i="54"/>
  <c r="E31" i="54"/>
  <c r="E32" i="54"/>
  <c r="E33" i="54"/>
  <c r="E34" i="54"/>
  <c r="E35" i="54"/>
  <c r="E36" i="54"/>
  <c r="E37" i="54"/>
  <c r="E38" i="54"/>
  <c r="E39" i="54"/>
  <c r="D40" i="54"/>
  <c r="E40" i="54"/>
  <c r="E41" i="54"/>
  <c r="D42" i="54"/>
  <c r="E42" i="54"/>
  <c r="E3" i="54"/>
  <c r="E4" i="53"/>
  <c r="E5" i="53"/>
  <c r="E6" i="53"/>
  <c r="E7" i="53"/>
  <c r="E8" i="53"/>
  <c r="E9" i="53"/>
  <c r="E10" i="53"/>
  <c r="E12" i="53"/>
  <c r="E13" i="53"/>
  <c r="E15" i="53"/>
  <c r="E16" i="53"/>
  <c r="E17" i="53"/>
  <c r="E18" i="53"/>
  <c r="E19" i="53"/>
  <c r="E20" i="53"/>
  <c r="E21" i="53"/>
  <c r="E22" i="53"/>
  <c r="E23" i="53"/>
  <c r="E24" i="53"/>
  <c r="E25" i="53"/>
  <c r="E26" i="53"/>
  <c r="E27" i="53"/>
  <c r="E28" i="53"/>
  <c r="E29" i="53"/>
  <c r="E30" i="53"/>
  <c r="E31" i="53"/>
  <c r="E32" i="53"/>
  <c r="E33" i="53"/>
  <c r="E34" i="53"/>
  <c r="E35" i="53"/>
  <c r="E36" i="53"/>
  <c r="E37" i="53"/>
  <c r="E38" i="53"/>
  <c r="E39" i="53"/>
  <c r="E40" i="53"/>
  <c r="E41" i="53"/>
  <c r="E42" i="53"/>
  <c r="E43" i="53"/>
  <c r="E44" i="53"/>
  <c r="E45" i="53"/>
  <c r="E3" i="53"/>
  <c r="D4" i="53"/>
  <c r="D5" i="53"/>
  <c r="D6" i="53"/>
  <c r="D7" i="53"/>
  <c r="D8" i="53"/>
  <c r="D9" i="53"/>
  <c r="D10" i="53"/>
  <c r="D12" i="53"/>
  <c r="D13" i="53"/>
  <c r="D15" i="53"/>
  <c r="D16" i="53"/>
  <c r="D17" i="53"/>
  <c r="D18" i="53"/>
  <c r="D19" i="53"/>
  <c r="D20" i="53"/>
  <c r="D21" i="53"/>
  <c r="D22" i="53"/>
  <c r="D23" i="53"/>
  <c r="D24" i="53"/>
  <c r="D25" i="53"/>
  <c r="D26" i="53"/>
  <c r="D27" i="53"/>
  <c r="D28" i="53"/>
  <c r="D29" i="53"/>
  <c r="D30" i="53"/>
  <c r="D31" i="53"/>
  <c r="D32" i="53"/>
  <c r="D33" i="53"/>
  <c r="D34" i="53"/>
  <c r="D35" i="53"/>
  <c r="D36" i="53"/>
  <c r="D37" i="53"/>
  <c r="D38" i="53"/>
  <c r="D39" i="53"/>
  <c r="D40" i="53"/>
  <c r="D41" i="53"/>
  <c r="D42" i="53"/>
  <c r="D43" i="53"/>
  <c r="D44" i="53"/>
  <c r="D45" i="53"/>
  <c r="D3" i="53"/>
  <c r="D22" i="51" l="1"/>
  <c r="D6" i="54" s="1"/>
  <c r="D21" i="51"/>
  <c r="D24" i="51" l="1"/>
  <c r="D8" i="54" s="1"/>
  <c r="D5" i="54"/>
  <c r="D20" i="51"/>
  <c r="D4" i="54" s="1"/>
  <c r="D11" i="58"/>
  <c r="D30" i="52" l="1"/>
  <c r="E30" i="52"/>
  <c r="F30" i="52"/>
  <c r="G30" i="52"/>
  <c r="D31" i="52"/>
  <c r="E31" i="52"/>
  <c r="F31" i="52"/>
  <c r="G31" i="52"/>
  <c r="D32" i="52"/>
  <c r="E32" i="52"/>
  <c r="F32" i="52"/>
  <c r="G32" i="52"/>
  <c r="D33" i="52"/>
  <c r="E33" i="52"/>
  <c r="F33" i="52"/>
  <c r="G33" i="52"/>
  <c r="D34" i="52"/>
  <c r="E34" i="52"/>
  <c r="F34" i="52"/>
  <c r="G34" i="52"/>
  <c r="D35" i="52"/>
  <c r="E35" i="52"/>
  <c r="F35" i="52"/>
  <c r="G35" i="52"/>
  <c r="D36" i="52"/>
  <c r="E36" i="52"/>
  <c r="F36" i="52"/>
  <c r="G36" i="52"/>
  <c r="D37" i="52"/>
  <c r="E37" i="52"/>
  <c r="F37" i="52"/>
  <c r="G37" i="52"/>
  <c r="D24" i="52"/>
  <c r="E24" i="52"/>
  <c r="F24" i="52"/>
  <c r="G24" i="52"/>
  <c r="D25" i="52"/>
  <c r="E25" i="52"/>
  <c r="F25" i="52"/>
  <c r="G25" i="52"/>
  <c r="D26" i="52"/>
  <c r="E26" i="52"/>
  <c r="F26" i="52"/>
  <c r="G26" i="52"/>
  <c r="D27" i="52"/>
  <c r="E27" i="52"/>
  <c r="F27" i="52"/>
  <c r="G27" i="52"/>
  <c r="D28" i="52"/>
  <c r="E28" i="52"/>
  <c r="F28" i="52"/>
  <c r="G28" i="52"/>
  <c r="D29" i="52"/>
  <c r="E29" i="52"/>
  <c r="F29" i="52"/>
  <c r="G29" i="52"/>
  <c r="D17" i="52"/>
  <c r="E17" i="52"/>
  <c r="F17" i="52"/>
  <c r="G17" i="52"/>
  <c r="D18" i="52"/>
  <c r="E18" i="52"/>
  <c r="F18" i="52"/>
  <c r="G18" i="52"/>
  <c r="D19" i="52"/>
  <c r="E19" i="52"/>
  <c r="F19" i="52"/>
  <c r="G19" i="52"/>
  <c r="D20" i="52"/>
  <c r="E20" i="52"/>
  <c r="F20" i="52"/>
  <c r="G20" i="52"/>
  <c r="D21" i="52"/>
  <c r="E21" i="52"/>
  <c r="F21" i="52"/>
  <c r="G21" i="52"/>
  <c r="D22" i="52"/>
  <c r="E22" i="52"/>
  <c r="F22" i="52"/>
  <c r="G22" i="52"/>
  <c r="D23" i="52"/>
  <c r="E23" i="52"/>
  <c r="F23" i="52"/>
  <c r="G23" i="52"/>
  <c r="D12" i="52"/>
  <c r="E12" i="52"/>
  <c r="F12" i="52"/>
  <c r="G12" i="52"/>
  <c r="D13" i="52"/>
  <c r="E13" i="52"/>
  <c r="F13" i="52"/>
  <c r="G13" i="52"/>
  <c r="D14" i="52"/>
  <c r="E14" i="52"/>
  <c r="F14" i="52"/>
  <c r="G14" i="52"/>
  <c r="D15" i="52"/>
  <c r="E15" i="52"/>
  <c r="F15" i="52"/>
  <c r="G15" i="52"/>
  <c r="D16" i="52"/>
  <c r="E16" i="52"/>
  <c r="F16" i="52"/>
  <c r="G16" i="52"/>
  <c r="D4" i="52"/>
  <c r="E4" i="52"/>
  <c r="F4" i="52"/>
  <c r="G4" i="52"/>
  <c r="D5" i="52"/>
  <c r="E5" i="52"/>
  <c r="F5" i="52"/>
  <c r="G5" i="52"/>
  <c r="D6" i="52"/>
  <c r="E6" i="52"/>
  <c r="F6" i="52"/>
  <c r="G6" i="52"/>
  <c r="D7" i="52"/>
  <c r="E7" i="52"/>
  <c r="F7" i="52"/>
  <c r="G7" i="52"/>
  <c r="D8" i="52"/>
  <c r="E8" i="52"/>
  <c r="F8" i="52"/>
  <c r="G8" i="52"/>
  <c r="D9" i="52"/>
  <c r="E9" i="52"/>
  <c r="F9" i="52"/>
  <c r="G9" i="52"/>
  <c r="D10" i="52"/>
  <c r="E10" i="52"/>
  <c r="F10" i="52"/>
  <c r="G10" i="52"/>
  <c r="D11" i="52"/>
  <c r="E11" i="52"/>
  <c r="F11" i="52"/>
  <c r="G11" i="52"/>
  <c r="F3" i="52"/>
  <c r="G3" i="52"/>
  <c r="E3" i="52"/>
  <c r="D3" i="52"/>
  <c r="D34" i="51" l="1"/>
  <c r="D18" i="54" s="1"/>
  <c r="D32" i="51"/>
  <c r="D16" i="54" s="1"/>
  <c r="D26" i="51"/>
  <c r="D10" i="54" s="1"/>
  <c r="D19" i="51"/>
  <c r="D33" i="51"/>
  <c r="D17" i="54" s="1"/>
  <c r="D35" i="51"/>
  <c r="D19" i="54" s="1"/>
  <c r="D36" i="51"/>
  <c r="D20" i="54" s="1"/>
  <c r="D61" i="51"/>
  <c r="D39" i="54" s="1"/>
  <c r="D53" i="51"/>
  <c r="D34" i="54" s="1"/>
  <c r="D23" i="51" l="1"/>
  <c r="D7" i="54" s="1"/>
  <c r="D3" i="54"/>
  <c r="D9" i="58" l="1"/>
  <c r="D6" i="58"/>
  <c r="D5" i="58"/>
  <c r="D4" i="58"/>
  <c r="D3" i="58"/>
  <c r="D16" i="58" l="1"/>
  <c r="B14" i="51"/>
  <c r="B13" i="51"/>
  <c r="D14" i="58" l="1"/>
  <c r="D15" i="58"/>
  <c r="A4" i="51"/>
  <c r="D58" i="51"/>
  <c r="D41" i="51"/>
  <c r="D25" i="54" s="1"/>
  <c r="D54" i="51"/>
  <c r="D35" i="54" s="1"/>
  <c r="D51" i="51"/>
  <c r="D50" i="51"/>
  <c r="D59" i="51"/>
  <c r="D31" i="51"/>
  <c r="D15" i="54" s="1"/>
  <c r="D30" i="51"/>
  <c r="D14" i="54" s="1"/>
  <c r="D29" i="51"/>
  <c r="D13" i="54" s="1"/>
  <c r="D27" i="51"/>
  <c r="D11" i="54" s="1"/>
  <c r="D25" i="51"/>
  <c r="D9" i="54" s="1"/>
  <c r="D38" i="51" l="1"/>
  <c r="D22" i="54" s="1"/>
  <c r="D57" i="51"/>
  <c r="D49" i="51"/>
  <c r="D52" i="51"/>
  <c r="D48" i="51" l="1"/>
  <c r="D32" i="54" s="1"/>
  <c r="D33" i="54"/>
  <c r="D56" i="51"/>
  <c r="D38" i="54"/>
  <c r="D40" i="51"/>
  <c r="D55" i="51" l="1"/>
  <c r="D37" i="54"/>
  <c r="D45" i="51"/>
  <c r="D24" i="54"/>
  <c r="D25" i="58" l="1"/>
  <c r="D46" i="51"/>
  <c r="D30" i="54" s="1"/>
  <c r="D29" i="54"/>
  <c r="D36" i="54"/>
  <c r="D63" i="51"/>
  <c r="D41" i="54" s="1"/>
  <c r="D29" i="58"/>
  <c r="D21" i="58" l="1"/>
  <c r="H46" i="51" l="1"/>
  <c r="D17" i="58" l="1"/>
  <c r="D19" i="58" l="1"/>
  <c r="D24" i="58" l="1"/>
  <c r="D22" i="58" l="1"/>
  <c r="D23" i="58"/>
  <c r="G50" i="49" l="1"/>
  <c r="G51" i="49"/>
  <c r="J68" i="49"/>
  <c r="G30" i="49"/>
  <c r="G37" i="49"/>
  <c r="G34" i="49"/>
  <c r="G36" i="49"/>
  <c r="G35" i="49"/>
  <c r="D11" i="57"/>
  <c r="D10" i="58"/>
</calcChain>
</file>

<file path=xl/sharedStrings.xml><?xml version="1.0" encoding="utf-8"?>
<sst xmlns="http://schemas.openxmlformats.org/spreadsheetml/2006/main" count="2225" uniqueCount="1181">
  <si>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</si>
  <si>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</si>
  <si>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</si>
  <si>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</si>
  <si>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</si>
  <si>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</si>
  <si>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</si>
  <si>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</si>
  <si>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</si>
  <si>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</si>
  <si>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</si>
  <si>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</si>
  <si>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</si>
  <si>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</si>
  <si>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</si>
  <si>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</si>
  <si>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</si>
  <si>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</si>
  <si>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</si>
  <si>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</si>
  <si>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</si>
  <si>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</si>
  <si>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</si>
  <si>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</si>
  <si>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</si>
  <si>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</si>
  <si>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</si>
  <si>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</si>
  <si>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</si>
  <si>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</si>
  <si>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</si>
  <si>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</si>
  <si>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</si>
  <si>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</si>
  <si>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</si>
  <si>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</si>
  <si>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</si>
  <si>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</si>
  <si>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</si>
  <si>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</si>
  <si>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</si>
  <si>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</si>
  <si>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</si>
  <si>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</si>
  <si>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</si>
  <si>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</si>
  <si>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</si>
  <si>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</si>
  <si>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</si>
  <si>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</si>
  <si>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</si>
  <si>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</si>
  <si>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</si>
  <si>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</si>
  <si>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</si>
  <si>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</si>
  <si>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</si>
  <si>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</si>
  <si>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</si>
  <si>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</si>
  <si>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</si>
  <si>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</si>
  <si>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</si>
  <si>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</si>
  <si>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</si>
  <si>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</si>
  <si>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</si>
  <si>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</si>
  <si>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</si>
  <si>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</si>
  <si>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</si>
  <si>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</si>
  <si>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</si>
  <si>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</si>
  <si>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</si>
  <si>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</si>
  <si>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</si>
  <si>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</si>
  <si>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</si>
  <si>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</si>
  <si>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</si>
  <si>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</si>
  <si>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</si>
  <si>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</si>
  <si>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</si>
  <si>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</si>
  <si>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</si>
  <si>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</si>
  <si>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</si>
  <si>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</si>
  <si>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</si>
  <si>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</si>
  <si>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</si>
  <si>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</si>
  <si>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</si>
  <si>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</si>
  <si>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</si>
  <si>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</si>
  <si>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</si>
  <si>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</si>
  <si>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</si>
  <si>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</si>
  <si>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</si>
  <si>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</si>
  <si>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</si>
  <si>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</si>
  <si>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</si>
  <si>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</si>
  <si>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</si>
  <si>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</si>
  <si>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</si>
  <si>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</si>
  <si>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</si>
  <si>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</si>
  <si>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</si>
  <si>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</si>
  <si>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</si>
  <si>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</si>
  <si>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</si>
  <si>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</si>
  <si>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</si>
  <si>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</si>
  <si>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</si>
  <si>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</si>
  <si>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</si>
  <si>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</si>
  <si>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</si>
  <si>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</si>
  <si>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</si>
  <si>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</si>
  <si>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</si>
  <si>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</si>
  <si>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</si>
  <si>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</si>
  <si>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</si>
  <si>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</si>
  <si>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</si>
  <si>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</si>
  <si>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</si>
  <si>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</si>
  <si>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</si>
  <si>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</si>
  <si>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</si>
  <si>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</si>
  <si>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</si>
  <si>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</si>
  <si>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</si>
  <si>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</si>
  <si>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</si>
  <si>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</si>
  <si>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</si>
  <si>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</si>
  <si>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</si>
  <si>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</si>
  <si>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</si>
  <si>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</si>
  <si>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</si>
  <si>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</si>
  <si>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</si>
  <si>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</si>
  <si>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</si>
  <si>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</si>
  <si>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</si>
  <si>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</si>
  <si>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</si>
  <si>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</si>
  <si>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</si>
  <si>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</si>
  <si>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</si>
  <si>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</si>
  <si>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</si>
  <si>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</si>
  <si>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</si>
  <si>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</si>
  <si>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</si>
  <si>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</si>
  <si>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</si>
  <si>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</si>
  <si>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</si>
  <si>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</si>
  <si>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</si>
  <si>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</si>
  <si>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</si>
  <si>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</si>
  <si>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</si>
  <si>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</si>
  <si>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</si>
  <si>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</si>
  <si>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</si>
  <si>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</si>
  <si>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</si>
  <si>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</si>
  <si>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</si>
  <si>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</si>
  <si>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</si>
  <si>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</si>
  <si>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</si>
  <si>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</si>
  <si>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</si>
  <si>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</si>
  <si>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</si>
  <si>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</si>
  <si>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</si>
  <si>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</si>
  <si>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</si>
  <si>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</si>
  <si>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</si>
  <si>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</si>
  <si>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</si>
  <si>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</si>
  <si>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</si>
  <si>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</si>
  <si>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</si>
  <si>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</si>
  <si>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</si>
  <si>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</si>
  <si>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</si>
  <si>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</si>
  <si>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</si>
  <si>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</si>
  <si>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</si>
  <si>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</si>
  <si>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</si>
  <si>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</si>
  <si>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</si>
  <si>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</si>
  <si>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</si>
  <si>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</si>
  <si>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</si>
  <si>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</si>
  <si>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</si>
  <si>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</si>
  <si>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</si>
  <si>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</si>
  <si>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</si>
  <si>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</si>
  <si>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</si>
  <si>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</si>
  <si>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</si>
  <si>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</si>
  <si>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</si>
  <si>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</si>
  <si>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</si>
  <si>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</si>
  <si>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</si>
  <si>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</si>
  <si>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</si>
  <si>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</si>
  <si>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</si>
  <si>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</si>
  <si>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</si>
  <si>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</si>
  <si>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</si>
  <si>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</si>
  <si>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</si>
  <si>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</si>
  <si>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</si>
  <si>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</si>
  <si>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</si>
  <si>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</si>
  <si>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</si>
  <si>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</si>
  <si>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</si>
  <si>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</si>
  <si>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</si>
  <si>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</si>
  <si>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</si>
  <si>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</si>
  <si>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</si>
  <si>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</si>
  <si>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</si>
  <si>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</si>
  <si>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</si>
  <si>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</si>
  <si>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</si>
  <si>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</si>
  <si>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</si>
  <si>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</si>
  <si>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</si>
  <si>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</si>
  <si>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</si>
  <si>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</si>
  <si>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</si>
  <si>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</si>
  <si>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</si>
  <si>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</si>
  <si>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</si>
  <si>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</si>
  <si>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</si>
  <si>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</si>
  <si>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</si>
  <si>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</si>
  <si>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</si>
  <si>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</si>
  <si>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</si>
  <si>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</si>
  <si>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</si>
  <si>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</si>
  <si>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</si>
  <si>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</si>
  <si>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</si>
  <si>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</si>
  <si>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</si>
  <si>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</si>
  <si>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</si>
  <si>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</si>
  <si>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</si>
  <si>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</si>
  <si>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</si>
  <si>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</si>
  <si>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</si>
  <si>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</si>
  <si>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</si>
  <si>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</si>
  <si>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</si>
  <si>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</si>
  <si>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</si>
  <si>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</si>
  <si>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</si>
  <si>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</si>
  <si>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</si>
  <si>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</si>
  <si>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</si>
  <si>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</si>
  <si>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</si>
  <si>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</si>
  <si>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</si>
  <si>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</si>
  <si>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</si>
  <si>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</si>
  <si>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</si>
  <si>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</si>
  <si>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</si>
  <si>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</si>
  <si>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</si>
  <si>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</si>
  <si>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</si>
  <si>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</si>
  <si>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</si>
  <si>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</si>
  <si>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</si>
  <si>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</si>
  <si>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</si>
  <si>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</si>
  <si>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</si>
  <si>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</si>
  <si>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</si>
  <si>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</si>
  <si>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</si>
  <si>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</si>
  <si>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</si>
  <si>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</si>
  <si>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</si>
  <si>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</si>
  <si>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</si>
  <si>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</si>
  <si>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</si>
  <si>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</si>
  <si>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</si>
  <si>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</si>
  <si>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</si>
  <si>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</si>
  <si>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</si>
  <si>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</si>
  <si>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</si>
  <si>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</si>
  <si>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</si>
  <si>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</si>
  <si>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</si>
  <si>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</si>
  <si>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</si>
  <si>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</si>
  <si>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</si>
  <si>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</si>
  <si>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</si>
  <si>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</si>
  <si>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</si>
  <si>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</si>
  <si>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</si>
  <si>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</si>
  <si>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</si>
  <si>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</si>
  <si>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</si>
  <si>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</si>
  <si>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</si>
  <si>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</si>
  <si>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</si>
  <si>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</si>
  <si>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</si>
  <si>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</si>
  <si>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</si>
  <si>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</si>
  <si>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</si>
  <si>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</si>
  <si>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</si>
  <si>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</si>
  <si>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</si>
  <si>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</si>
  <si>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</si>
  <si>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</si>
  <si>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</si>
  <si>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</si>
  <si>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</si>
  <si>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</si>
  <si>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</si>
  <si>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</si>
  <si>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</si>
  <si>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</si>
  <si>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</si>
  <si>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</si>
  <si>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</si>
  <si>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</si>
  <si>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</si>
  <si>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</si>
  <si>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</si>
  <si>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</si>
  <si>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</si>
  <si>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</si>
  <si>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</si>
  <si>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</si>
  <si>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</si>
  <si>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</si>
  <si>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</si>
  <si>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</si>
  <si>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</si>
  <si>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</si>
  <si>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</si>
  <si>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</si>
  <si>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</si>
  <si>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</si>
  <si>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</si>
  <si>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</si>
  <si>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</si>
  <si>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</si>
  <si>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</si>
  <si>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</si>
  <si>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</si>
  <si>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</si>
  <si>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</si>
  <si>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</si>
  <si>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</si>
  <si>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</si>
  <si>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</si>
  <si>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</si>
  <si>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</si>
  <si>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</si>
  <si>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</si>
  <si>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</si>
  <si>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</si>
  <si>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</si>
  <si>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</si>
  <si>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</si>
  <si>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</si>
  <si>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</si>
  <si>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</si>
  <si>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</si>
  <si>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</si>
  <si>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</si>
  <si>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</si>
  <si>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</si>
  <si>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</si>
  <si>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</si>
  <si>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</si>
  <si>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</si>
  <si>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</si>
  <si>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</si>
  <si>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</si>
  <si>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</si>
  <si>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</si>
  <si>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</si>
  <si>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</si>
  <si>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</si>
  <si>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</si>
  <si>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</si>
  <si>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</si>
  <si>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</si>
  <si>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</si>
  <si>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</si>
  <si>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</si>
  <si>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</si>
  <si>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</si>
  <si>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</si>
  <si>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</si>
  <si>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</si>
  <si>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</si>
  <si>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</si>
  <si>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</si>
  <si>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Kỳ báo cáo:</t>
  </si>
  <si>
    <t>Thông tin chung:</t>
  </si>
  <si>
    <t>Tên Công ty quản lý quỹ:</t>
  </si>
  <si>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</si>
  <si>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</si>
  <si>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</si>
  <si>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</si>
  <si>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</si>
  <si>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</si>
  <si>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</si>
  <si>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</si>
  <si>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</si>
  <si>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</si>
  <si>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</si>
  <si>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</si>
  <si>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</si>
  <si>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</si>
  <si>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</si>
  <si>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</si>
  <si>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</si>
  <si>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</si>
  <si>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</si>
  <si>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</si>
  <si>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</si>
  <si>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</si>
  <si>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</si>
  <si>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</si>
  <si>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 xml:space="preserve">IV. GIÁ TRỊ TÀI SẢN RÒNG QUỸ MỞ TRÊN 1 ĐƠN VỊ CHỨNG CHỈ QUỸ (IV=III/(VI.4))
NET ASSET VALUE  PER FUND CERTIFICATE </t>
  </si>
  <si>
    <t>Phải trả cho Nhà đầu tư về mua lại Chứng chỉ quỹ
Net Redemption Payables</t>
  </si>
  <si>
    <t>20.2.3</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</si>
  <si>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</si>
  <si>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</si>
  <si>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</si>
  <si>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</si>
  <si>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</si>
  <si>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</si>
  <si>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</si>
  <si>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</si>
  <si>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</si>
  <si>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</si>
  <si>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</si>
  <si>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</si>
  <si>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</si>
  <si>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</si>
  <si>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</si>
  <si>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</si>
  <si>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</si>
  <si>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</si>
  <si>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</si>
  <si>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</si>
  <si>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</si>
  <si>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</si>
  <si>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</si>
  <si>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</si>
  <si>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</si>
  <si>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</si>
  <si>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</si>
  <si>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</si>
  <si>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</si>
  <si>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</si>
  <si>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</si>
  <si>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</si>
  <si>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</si>
  <si>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</si>
  <si>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</si>
  <si>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</si>
  <si>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</si>
  <si>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</si>
  <si>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</si>
  <si>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</si>
  <si>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</si>
  <si>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</si>
  <si>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Người lập</t>
  </si>
  <si>
    <t>Người duyệt</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</si>
  <si>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</si>
  <si>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</si>
  <si>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</si>
  <si>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</si>
  <si>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</si>
  <si>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</si>
  <si>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</si>
  <si>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</si>
  <si>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</si>
  <si>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</si>
  <si>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</si>
  <si>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</si>
  <si>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</si>
  <si>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</si>
  <si>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</si>
  <si>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</si>
  <si>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</si>
  <si>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</si>
  <si>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</si>
  <si>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</si>
  <si>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</si>
  <si>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</si>
  <si>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</si>
  <si>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20.10.11</t>
  </si>
  <si>
    <t xml:space="preserve">Fund Management Company: </t>
  </si>
  <si>
    <t>Ngày 28 tháng 02 năm 2019
As at 28 February 2019</t>
  </si>
  <si>
    <t>Ngày 30 tháng 04 năm 2018
As at 30 Apr 2018</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</si>
  <si>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</si>
  <si>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</si>
  <si>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</si>
  <si>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</si>
  <si>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</si>
  <si>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</si>
  <si>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</si>
  <si>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</si>
  <si>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</si>
  <si>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</si>
  <si>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</si>
  <si>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</si>
  <si>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</si>
  <si>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</si>
  <si>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</si>
  <si>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</si>
  <si>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</si>
  <si>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</si>
  <si>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</si>
  <si>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</si>
  <si>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</si>
  <si>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</si>
  <si>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</si>
  <si>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</si>
  <si>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</si>
  <si>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</si>
  <si>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</si>
  <si>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</si>
  <si>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</si>
  <si>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</si>
  <si>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</si>
  <si>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</si>
  <si>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</si>
  <si>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</si>
  <si>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</si>
  <si>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</si>
  <si>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</si>
  <si>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</si>
  <si>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</si>
  <si>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</si>
  <si>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</si>
  <si>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</si>
  <si>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</si>
  <si>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</si>
  <si>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</si>
  <si>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</si>
  <si>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</si>
  <si>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</si>
  <si>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</si>
  <si>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</si>
  <si>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BÁO CÁO CHUNG VỀ HOẠT ĐỘNG ĐẦU TƯ CỦA QUỸ</t>
  </si>
  <si>
    <t xml:space="preserve">BÁO CÁO TÌNH HÌNH TỰ DOANH ĐẦU TƯ GIÁN TIẾP RA NƯỚC NGOÀI CỦA QUỸ </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</si>
  <si>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</si>
  <si>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</si>
  <si>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</si>
  <si>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</si>
  <si>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</si>
  <si>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</si>
  <si>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</si>
  <si>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</si>
  <si>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</si>
  <si>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</si>
  <si>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</si>
  <si>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</si>
  <si>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</si>
  <si>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</si>
  <si>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</si>
  <si>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</si>
  <si>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</si>
  <si>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</si>
  <si>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</si>
  <si>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</si>
  <si>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</si>
  <si>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</si>
  <si>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</si>
  <si>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</si>
  <si>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</si>
  <si>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</si>
  <si>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</si>
  <si>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</si>
  <si>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</si>
  <si>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</si>
  <si>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</si>
  <si>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</si>
  <si>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</si>
  <si>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</si>
  <si>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</si>
  <si>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</si>
  <si>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</si>
  <si>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</si>
  <si>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</si>
  <si>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</si>
  <si>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</si>
  <si>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</si>
  <si>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</si>
  <si>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</si>
  <si>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</si>
  <si>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</si>
  <si>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</si>
  <si>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</si>
  <si>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</si>
  <si>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</si>
  <si>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</si>
  <si>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</si>
  <si>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</si>
  <si>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</si>
  <si>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</si>
  <si>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</si>
  <si>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</si>
  <si>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</si>
  <si>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</si>
  <si>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</si>
  <si>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</si>
  <si>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</si>
  <si>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</si>
  <si>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</si>
  <si>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</si>
  <si>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</si>
  <si>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</si>
  <si>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</si>
  <si>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</si>
  <si>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</si>
  <si>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</si>
  <si>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</si>
  <si>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</si>
  <si>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</si>
  <si>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</si>
  <si>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</si>
  <si>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</si>
  <si>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</si>
  <si>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</si>
  <si>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</si>
  <si>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</si>
  <si>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</si>
  <si>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</si>
  <si>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</si>
  <si>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</si>
  <si>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</si>
  <si>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</si>
  <si>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</si>
  <si>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</si>
  <si>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</si>
  <si>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</si>
  <si>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</si>
  <si>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</si>
  <si>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</si>
  <si>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</si>
  <si>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</si>
  <si>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</si>
  <si>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</si>
  <si>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</si>
  <si>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</si>
  <si>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</si>
  <si>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 xml:space="preserve">Báo cáo thu nhập </t>
  </si>
  <si>
    <t xml:space="preserve">Báo cáo tình hình tài chính </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</si>
  <si>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</si>
  <si>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</si>
  <si>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</si>
  <si>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</si>
  <si>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</si>
  <si>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</si>
  <si>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</si>
  <si>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</si>
  <si>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</si>
  <si>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</si>
  <si>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</si>
  <si>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</si>
  <si>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</si>
  <si>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</si>
  <si>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</si>
  <si>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</si>
  <si>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</si>
  <si>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</si>
  <si>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</si>
  <si>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</si>
  <si>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</si>
  <si>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</si>
  <si>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</si>
  <si>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</si>
  <si>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</si>
  <si>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</si>
  <si>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</si>
  <si>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</si>
  <si>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</si>
  <si>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</si>
  <si>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</si>
  <si>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</si>
  <si>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</si>
  <si>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</si>
  <si>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A.</t>
  </si>
  <si>
    <t>BÁO CÁO CHUNG VỀ HOẠT ĐỘNG ĐẦU TƯ CỦA QUỸ/GENERAL INFORMATION ON FUND'S INVESTMENT ACTIVITIES</t>
  </si>
  <si>
    <t>BÁO CÁO HOẠT ĐỘNG VAY, GIAO DỊCH MUA BÁN LẠI / REPORT ON BORROWING OPERATION, REPO/REVERSE REPO TRANSACTIONS</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</si>
  <si>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</si>
  <si>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</si>
  <si>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</si>
  <si>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</si>
  <si>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</si>
  <si>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</si>
  <si>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t>22661</t>
  </si>
  <si>
    <t>2276.1</t>
  </si>
  <si>
    <t>2276.2</t>
  </si>
  <si>
    <t>2278</t>
  </si>
  <si>
    <t>22781</t>
  </si>
  <si>
    <t>22782</t>
  </si>
  <si>
    <t>2280</t>
  </si>
  <si>
    <t>2281</t>
  </si>
  <si>
    <t>2282</t>
  </si>
  <si>
    <t>2283</t>
  </si>
  <si>
    <t>2284</t>
  </si>
  <si>
    <t>2285</t>
  </si>
  <si>
    <t>22841</t>
  </si>
  <si>
    <r>
      <rPr>
        <b/>
        <sz val="10"/>
        <rFont val="Tahoma"/>
        <family val="2"/>
      </rPr>
      <t>Ngân hàng  TMCP Đầu tư và Phát triển Việt Nam CN Nam Kỳ Khởi Nghĩa</t>
    </r>
    <r>
      <rPr>
        <sz val="10"/>
        <rFont val="Tahoma"/>
        <family val="2"/>
      </rPr>
      <t xml:space="preserve">
</t>
    </r>
  </si>
  <si>
    <t>Nguyễn Xuân Châu</t>
  </si>
  <si>
    <t>Tiền gửi ngân hàng có kỳ hạn trên 03 tháng
Deposits with term over three (03) months</t>
  </si>
  <si>
    <t>2231.3</t>
  </si>
  <si>
    <t>Trái phiếu niêm yết
Listed bond</t>
  </si>
  <si>
    <t>Trái phiếu chưa niêm yết
Unlisted bond</t>
  </si>
  <si>
    <r>
      <rPr>
        <i/>
        <sz val="10"/>
        <rFont val="Tahoma"/>
        <family val="2"/>
      </rPr>
      <t xml:space="preserve">Tiền gửi của nhà đầu tư cho hoạt động mua chứng chỉ quỹ </t>
    </r>
    <r>
      <rPr>
        <sz val="10"/>
        <rFont val="Tahoma"/>
        <family val="2"/>
      </rPr>
      <t xml:space="preserve">
</t>
    </r>
    <r>
      <rPr>
        <i/>
        <sz val="10"/>
        <rFont val="Tahoma"/>
        <family val="2"/>
      </rPr>
      <t>Cash at bank for Fund's subscription</t>
    </r>
  </si>
  <si>
    <r>
      <rPr>
        <i/>
        <sz val="10"/>
        <rFont val="Tahoma"/>
        <family val="2"/>
      </rPr>
      <t>Tiền phải trả cho Nhà đầu tư về mua lại chứng chỉ quỹ</t>
    </r>
    <r>
      <rPr>
        <sz val="10"/>
        <rFont val="Tahoma"/>
        <family val="2"/>
      </rPr>
      <t xml:space="preserve">
</t>
    </r>
    <r>
      <rPr>
        <i/>
        <sz val="10"/>
        <rFont val="Tahoma"/>
        <family val="2"/>
      </rPr>
      <t>Cash at bank for Fund's redemption</t>
    </r>
  </si>
  <si>
    <r>
      <t>Tiền gử</t>
    </r>
    <r>
      <rPr>
        <i/>
        <sz val="10"/>
        <rFont val="Tahoma"/>
        <family val="2"/>
      </rPr>
      <t>i ngân hàng cho hoạt động của Quỹ
Cash at bank for Fund's operation</t>
    </r>
  </si>
  <si>
    <t>BÁO CÁO LƯU CHUYỂN TIỀN TỆ
CASH FLOW STATEMENT</t>
  </si>
  <si>
    <t>NH TMCP Đầu tư và Phát triển Việt Nam Chi nhánh Nam Kỳ Khởi Nghĩa</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</si>
  <si>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</si>
  <si>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</si>
  <si>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</si>
  <si>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đánh giá lại các khoản đầu tư chưa thực hiện
Unreliased (Gain) or Loss from FX valuation/Investment revaluation</t>
  </si>
  <si>
    <t>(+) Chi phí trích trước
Increase of Accrued Expenses</t>
  </si>
  <si>
    <t>3. Lợi nhuận từ hoạt động đầu tư trước thay đổi vốn lưu động
Profit from investing activities before changes in working capital</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</si>
  <si>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</si>
  <si>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</si>
  <si>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</si>
  <si>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</si>
  <si>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Short-term Loans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</si>
  <si>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</si>
  <si>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</si>
  <si>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in profit distribution payables to investors</t>
  </si>
  <si>
    <t>(+) Tăng, (-) giảm phải trả cho Nhà đầu tư về mua Chứng chỉ quỹ
Increase, (Decrease) in Subscription Payable to investors</t>
  </si>
  <si>
    <t>(+) Tăng, (-) giảm phải trả cho Nhà đầu tư về mua lại Chứng chỉ quỹ
Increase, (Decrease) in Redemption payable to investors</t>
  </si>
  <si>
    <t>(+) Tăng, (-) giảm phải trả, phải nộp khác
Increase, (Decrease) in Other payables</t>
  </si>
  <si>
    <t>16</t>
  </si>
  <si>
    <t>(+) Tăng, (-) giảm Phải trả dịch vụ quản lý Quỹ mở
Increase, (Decrease) in Fees payable to related service providers</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</si>
  <si>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</si>
  <si>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</si>
  <si>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</si>
  <si>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</si>
  <si>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</si>
  <si>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</si>
  <si>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</si>
  <si>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</si>
  <si>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borrowings</t>
  </si>
  <si>
    <t>33</t>
  </si>
  <si>
    <t>4. Tiền chi trả nợ gốc vay 
Payment of Principal borrowings</t>
  </si>
  <si>
    <t>34</t>
  </si>
  <si>
    <t>5. Tiền chi trả cổ tức, tiền lãi cho nhà đầu tư
Dividend, profit distribution paid to investors</t>
  </si>
  <si>
    <t>35</t>
  </si>
  <si>
    <t>Lưu chuyển tiền thuần từ hoạt động tài chính
(1+2+3-4-5)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</si>
  <si>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</si>
  <si>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</si>
  <si>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</si>
  <si>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</si>
  <si>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</si>
  <si>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-Tiền gửi ngân hàng và tương đương tiền cho hoạt động của Quỹ 
Cash at bank and cash equivalent for Fund's operation</t>
  </si>
  <si>
    <t>52</t>
  </si>
  <si>
    <t>Tiền gửi không kỳ hạn
Demand deposit</t>
  </si>
  <si>
    <t>52.1</t>
  </si>
  <si>
    <t>Tiền gửi có kỳ hạn dưới ba (03) tháng
Deposits with term under three (03) months</t>
  </si>
  <si>
    <t>52.2</t>
  </si>
  <si>
    <t>Tiền gửi ký quỹ cho hoạt động đầu tư chứng khoán phái sinh
Margin account for trading derivatives</t>
  </si>
  <si>
    <t>52.3</t>
  </si>
  <si>
    <t xml:space="preserve">- Tiền gửi của nhà đầu tư về mua bán chứng chỉ quỹ
Cash at bank for Fund's subscription/redemption </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</si>
  <si>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</si>
  <si>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</si>
  <si>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</si>
  <si>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</si>
  <si>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</si>
  <si>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</si>
  <si>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</si>
  <si>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</si>
  <si>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57.1</t>
  </si>
  <si>
    <t>57.2</t>
  </si>
  <si>
    <t>57.3</t>
  </si>
  <si>
    <t>- Tiền gửi của nhà đầu tư về mua bán chứng chỉ quỹ
Cash at bank for Fund's subscription and redemption</t>
  </si>
  <si>
    <t>58</t>
  </si>
  <si>
    <t xml:space="preserve">- Tiền gửi phong tỏa
Frozen Account </t>
  </si>
  <si>
    <t>59</t>
  </si>
  <si>
    <t>VI. Thay đổi Tiền và các khoản tương đương tiền trong kỳ
Changes in cash and cash equivalents in the period</t>
  </si>
  <si>
    <t>60</t>
  </si>
  <si>
    <t>Khác
Others</t>
  </si>
  <si>
    <t>80</t>
  </si>
  <si>
    <t xml:space="preserve">                        Người lập</t>
  </si>
  <si>
    <t xml:space="preserve">         Người duyệt</t>
  </si>
  <si>
    <t xml:space="preserve">                   Kế toán </t>
  </si>
  <si>
    <t xml:space="preserve">   Kế toán trưởng</t>
  </si>
  <si>
    <t xml:space="preserve">    Tổng Giám Đốc</t>
  </si>
  <si>
    <t>(+) Tăng, (-) giảm Thuế và các khoản phải nộp Nhà nước 
Increase, (Decrease) in Tax payables and obligations to the State Budget</t>
  </si>
  <si>
    <t>* Điều chỉnh cách trình bày chỉ tiêu 13 - Tăng (Giảm) Thuế và các khoản phải nộp Nhà nước vào chỉ tiêu 16 - Tăng (giảm) phải trả phải nộp khác.
Revise the presentation of item 13 - Increase, (Decrease) in Tax payables and obligations to the State Budget into item 16 - Increase, (Decrease) in Other payables.</t>
  </si>
  <si>
    <t>Chỉ tiêu</t>
  </si>
  <si>
    <t>Mã số</t>
  </si>
  <si>
    <t>Thuyết minh</t>
  </si>
  <si>
    <t>Năm N</t>
  </si>
  <si>
    <t>Năm N-1</t>
  </si>
  <si>
    <t>Kỳ này</t>
  </si>
  <si>
    <t>Kỳ trước</t>
  </si>
  <si>
    <t>I. THU NHẬP, DOANH THU HOẠT ĐỘNG ĐẦU TƯ</t>
  </si>
  <si>
    <t xml:space="preserve"> </t>
  </si>
  <si>
    <t xml:space="preserve">1.1. Cổ tức được chia </t>
  </si>
  <si>
    <t>1.2. Tiền lãi được nhận</t>
  </si>
  <si>
    <t>1.3. Lãi, lỗ bán các khoản đầu tư</t>
  </si>
  <si>
    <t>1.4. Chênh lệch tăng, giảm đánh giá lại các khoản đầu tư chưa thực hiện</t>
  </si>
  <si>
    <t>1.5. Doanh thu khác</t>
  </si>
  <si>
    <t>1.6. Chênh lệch lãi, lỗ tỷ giá hối đoái đã và chưa thực hiện</t>
  </si>
  <si>
    <t>1.7. Doanh thu khác về đầu tư</t>
  </si>
  <si>
    <t xml:space="preserve">1.8. Dự phòng nợ phải thu và dự thu khó đòi về cổ tức, tiền lãi và xử lý tổn thất nợ phải thu khó đòi về cổ tức, tiền lãi </t>
  </si>
  <si>
    <t xml:space="preserve">II. CHI PHÍ ĐẦU TƯ </t>
  </si>
  <si>
    <t>2.1. Chi phí giao dịch mua, bán các khoản đầu tư</t>
  </si>
  <si>
    <t>2.2.Chi phí dự phòng nợ phải thu khó đòi và xử lý tổn thất phải thu khó đòi</t>
  </si>
  <si>
    <t>2.3. Chi phí lãi vay</t>
  </si>
  <si>
    <t>2.4. Chi phí dự phòng giảm giá tài sản nhận thế chấp và xử lý tổn thất các khoản đầu tư cho vay có tài sản nhận thế chấp</t>
  </si>
  <si>
    <t>2.5.Chi phí đầu tư khác</t>
  </si>
  <si>
    <t>III. CHI PHÍ HOẠT ĐỘNG QUỸ MỞ</t>
  </si>
  <si>
    <t xml:space="preserve">3.1.Phí quản lý Quỹ mở </t>
  </si>
  <si>
    <t>3.2. Phí dịch vụ lưu ký tài sản Quỹ mở</t>
  </si>
  <si>
    <t xml:space="preserve">3.3. Phí dịch vụ giám sát </t>
  </si>
  <si>
    <t>3.4. Phí dịch vụ quản trị Quỹ mở</t>
  </si>
  <si>
    <t>3.5. Phí dịch vụ Đại lý chuyển nhượng</t>
  </si>
  <si>
    <t>3.6. Phí dịch vụ khác của Nhà cung cấp dịch vụ cho Quỹ mở</t>
  </si>
  <si>
    <t>3.7. Chi phí họp, Đại hội Quỹ mở</t>
  </si>
  <si>
    <t>3.8. Chi phí kiểm toán</t>
  </si>
  <si>
    <t>3.9. Chi phí thanh lý tài sản Quỹ mở</t>
  </si>
  <si>
    <t>3.10. Chi phí hoạt động khác</t>
  </si>
  <si>
    <t>IV. KẾT QUẢ HOẠT ĐỘNG ĐẦU TƯ (23=01-10-20)</t>
  </si>
  <si>
    <t>V. KẾT QUẢ THU NHẬP VÀ CHI PHÍ KHÁC</t>
  </si>
  <si>
    <t>5.1. Thu nhập khác</t>
  </si>
  <si>
    <t>5.2. Chi phí khác</t>
  </si>
  <si>
    <t>VI. TỔNG LỢI NHUẬN KẾ TOÁN TRƯỚC THUẾ (30=23 + 24)</t>
  </si>
  <si>
    <t>6.1. Lợi nhuận đã thực hiện</t>
  </si>
  <si>
    <t>6.2. Lợi nhuận chưa thực hiện</t>
  </si>
  <si>
    <t>VII. CHI PHÍ THUẾ TNDN</t>
  </si>
  <si>
    <t>VIII. LỢI NHUẬN KẾ TOÁN SAU THUẾ TNDN (41 = 30 - 40)</t>
  </si>
  <si>
    <t>Phí thiết kế, in ấn, gửi thư…..
Designing, printing, posting…expenses</t>
  </si>
  <si>
    <t>2230.5</t>
  </si>
  <si>
    <t>20.10.12</t>
  </si>
  <si>
    <t xml:space="preserve">               Nguyễn Tuấn Ngọc</t>
  </si>
  <si>
    <t>I. TÀI SẢN</t>
  </si>
  <si>
    <t>1.Tiền gửi ngân hàng và tương đương tiền</t>
  </si>
  <si>
    <t>1.1. Tiền gửi ngân hàng cho hoạt động của Quỹ mở</t>
  </si>
  <si>
    <t>1.2. Tiền gửi có kỳ hạn dưới 3 tháng</t>
  </si>
  <si>
    <t>2. Các khoản đầu tư thuần</t>
  </si>
  <si>
    <t>2.1. Các khoản đầu tư</t>
  </si>
  <si>
    <t xml:space="preserve">2.2. Dự phòng giảm giá tài sản nhận thế chấp </t>
  </si>
  <si>
    <t>3. Các khoản phải thu</t>
  </si>
  <si>
    <t>3.1 Phải thu về bán các khoản đầu tư</t>
  </si>
  <si>
    <t>Trong đó: Phải thu khó đòi về bán các khoản đầu tư</t>
  </si>
  <si>
    <t>132</t>
  </si>
  <si>
    <t>3.2. Phải thu và dự thu cổ tức, tiền lãi các khoản đầu tư</t>
  </si>
  <si>
    <t>3.2.1. Phải thu cổ tức, tiền lãi đến ngày nhận</t>
  </si>
  <si>
    <t>Trong đó: Phải thu khó đòi về cổ tức, tiền lãi đến ngày nhận  nhưng chưa nhận được</t>
  </si>
  <si>
    <t>135</t>
  </si>
  <si>
    <t xml:space="preserve">3.2.2 Dự thu cổ tức, tiền lãi chưa đến ngày nhận </t>
  </si>
  <si>
    <t>3.3. Các khoản phải thu khác</t>
  </si>
  <si>
    <t>3.4. Dự phòng nợ phải thu khó đòi (*)</t>
  </si>
  <si>
    <t>TỔNG TÀI SẢN</t>
  </si>
  <si>
    <t>II. NỢ PHẢI TRẢ</t>
  </si>
  <si>
    <t>1. Vay ngắn hạn</t>
  </si>
  <si>
    <t>2. Phải trả về mua các khoản đầu tư</t>
  </si>
  <si>
    <t>3. Phải trả cho các Đại lý phân phối Chứng chỉ quỹ</t>
  </si>
  <si>
    <t>4. Thuế và các khoản phải nộp Nhà nước</t>
  </si>
  <si>
    <t>5.Phải trả thu nhập cho Nhà đầu tư</t>
  </si>
  <si>
    <t>6. Chi phí phải trả</t>
  </si>
  <si>
    <t>7. Phải trả cho Nhà đầu tư về mua Chứng chỉ quỹ</t>
  </si>
  <si>
    <t>8. Phải trả cho Nhà đầu tư về mua lại Chứng chỉ quỹ</t>
  </si>
  <si>
    <t>9. Phải trả dịch vụ quản lý Quỹ mở</t>
  </si>
  <si>
    <t>10. Phải trả, phải nộp khác</t>
  </si>
  <si>
    <t>TỔNG NỢ PHẢI TRẢ</t>
  </si>
  <si>
    <t>III.	GIÁ TRỊ TÀI SẢN RÒNG CÓ THỂ PHÂN PHỐI CHO NHÀ ĐẦU TƯ NẮM GIỮ CHỨNG CHỈ QUỸ MỞ (I-II)</t>
  </si>
  <si>
    <t>1. Vốn góp của Nhà đầu tư</t>
  </si>
  <si>
    <t>1.1 Vốn góp phát hành</t>
  </si>
  <si>
    <t>1.2 Vốn góp mua lại</t>
  </si>
  <si>
    <t>2. Thặng dư vốn góp của Nhà đầu tư</t>
  </si>
  <si>
    <t xml:space="preserve">3. Lợi nhuận chưa phân phối </t>
  </si>
  <si>
    <t>IV. GIÁ TRỊ TÀI SẢN RÒNG QUỸ MỞ TRÊN 1 ĐƠN VỊ CHỨNG CHỈ QUỸ (IV=(I-II)/III)</t>
  </si>
  <si>
    <t>V. LỢI NHUẬN ĐÃ PHÂN PHỐI CHO NHÀ ĐẦU TƯ</t>
  </si>
  <si>
    <t>1. Lợi nhuận/Tài sản đã phân phối cho Nhà đầu tư trong năm</t>
  </si>
  <si>
    <t>2. Lợi nhuận đã phân phối cho Nhà đầu tư lũy kế từ khi thành lập Quỹ mở đến kỳ lập báo cáo này</t>
  </si>
  <si>
    <t>VI. CÁC CHỈ TIÊU NGOÀI BÁO CÁO TÌNH HÌNH TÀI CHÍNH</t>
  </si>
  <si>
    <t>1. Tài sản nhận thế chấp</t>
  </si>
  <si>
    <t>2. Nợ khó đòi đã xử lý</t>
  </si>
  <si>
    <t>3. Ngoại tệ các loại</t>
  </si>
  <si>
    <t>4. Số lượng Chứng chỉ quỹ đang lưu hành</t>
  </si>
  <si>
    <t>I. Lưu chuyển tiền từ hoạt động đầu tư</t>
  </si>
  <si>
    <t>1. Lợi nhuận trước Thuế thu nhập doanh nghiệp</t>
  </si>
  <si>
    <t>2. Điều chỉnh cho các khoản tăng giá trị tài sản ròng từ các hoạt động đầu tư</t>
  </si>
  <si>
    <t>(- lãi) hoặc (+ lỗ) chênh lệch tỷ giá hối đoái chưa thực hiện</t>
  </si>
  <si>
    <t>(+) chi phí trích trước</t>
  </si>
  <si>
    <t>3. Lợi nhuận từ hoạt động đầu tư trước thay đổi vốn lưu động</t>
  </si>
  <si>
    <t>(-) Tăng, (+) giảm các khoản đầu tư</t>
  </si>
  <si>
    <t>(-) Tăng, (+) giảm phải thu bán chứng khoán đầu tư</t>
  </si>
  <si>
    <t>(-) Tăng, (+) giảm dự thu phải thu tiền lãi các khoản đầu tư</t>
  </si>
  <si>
    <t>(-) Tăng, (+) giảm các khoản phải thu khác</t>
  </si>
  <si>
    <t>(+) Tăng, (-) giảm vay ngắn hạn</t>
  </si>
  <si>
    <t>(+) Tăng, (-) giảm phải trả cho người bán</t>
  </si>
  <si>
    <t>(+) Tăng, (-) giảm phải trả các Đại lý phân phối Chứng chỉ quỹ</t>
  </si>
  <si>
    <t>(+) Tăng, (-) giảm phải trả thu nhập cho Nhà đầu tư</t>
  </si>
  <si>
    <t>(+) Tăng, (-) giảm Thuế và các khoản phải nộp Nhà nước</t>
  </si>
  <si>
    <t>(+) Tăng, (-) giảm phải trả cho Nhà đầu tư về mua Chứng chỉ quỹ</t>
  </si>
  <si>
    <t>(+) Tăng, (-) giảm phải trả cho Nhà đầu tư về mua lại Chứng chỉ quỹ</t>
  </si>
  <si>
    <t>(+) Tăng, (-) giảm phải trả, phải nộp khác</t>
  </si>
  <si>
    <t>(+) Tăng, (-) giảm Phải trả dịch vụ quản lý Quỹ mở</t>
  </si>
  <si>
    <t>(+) Tăng, (-) giảm Thuế Thu nhập doanh nghiệp đã nộp</t>
  </si>
  <si>
    <t>Lưu chuyển tiền thuần từ hoạt động đầu tư (1 + 2 + 3)</t>
  </si>
  <si>
    <t>II. Lưu chuyển tiền từ hoạt động tài chính</t>
  </si>
  <si>
    <t>1. Tiền thu từ phát hành Chứng chỉ quỹ  mở</t>
  </si>
  <si>
    <t>2. Tiền chi mua lại Chứng chỉ quỹ  mở</t>
  </si>
  <si>
    <t>3. Tiền vay gốc</t>
  </si>
  <si>
    <t>4. Tiền chi trả nợ gốc vay</t>
  </si>
  <si>
    <t>5. Tiền chi trả cổ tức, tiền lãi cho nhà đầu tư</t>
  </si>
  <si>
    <t>Lưu chuyển tiền thuần từ hoạt động tài chính (1-2+3-4-5)</t>
  </si>
  <si>
    <t>III. Tăng/giảm tiền thuần trong kỳ</t>
  </si>
  <si>
    <t>IV. Tiền và các khoản tương đương tiền đầu kỳ</t>
  </si>
  <si>
    <t>Tiền gửi ngân hàng đầu kỳ:</t>
  </si>
  <si>
    <t>- Tiền gửi ngân hàng cho hoạt động Quỹ mở</t>
  </si>
  <si>
    <t xml:space="preserve">- Tiền gửi của Nhà đầu tư về mua Chứng chỉ quỹ </t>
  </si>
  <si>
    <t>- Tiền gửi phong tỏa</t>
  </si>
  <si>
    <t>V. Tiền và các khoản tương đương tiền cuối kỳ</t>
  </si>
  <si>
    <t>Tiền gửi ngân hàng cuối kỳ:</t>
  </si>
  <si>
    <t>- Tiền gửi của Nhà đầu tư về mua Chứng chỉ quỹ</t>
  </si>
  <si>
    <t>VI. Chênh lệch tiền và các khoản tương đương tiền trong kỳ</t>
  </si>
  <si>
    <t>Khác</t>
  </si>
  <si>
    <t>Mã chỉ tiêu</t>
  </si>
  <si>
    <t xml:space="preserve"> Kỳ báo cáo </t>
  </si>
  <si>
    <t xml:space="preserve"> Kỳ trước </t>
  </si>
  <si>
    <t>%/cùng kỳ năm trước</t>
  </si>
  <si>
    <t>Tài sản</t>
  </si>
  <si>
    <t>Tiền và các khoản tương đương tiền</t>
  </si>
  <si>
    <t xml:space="preserve">Tiền </t>
  </si>
  <si>
    <t>...</t>
  </si>
  <si>
    <t>Tiền gửi ngân hàng</t>
  </si>
  <si>
    <t>Các khoản tương đương tiền</t>
  </si>
  <si>
    <t>Các khoản đầu tư (kê chi tiết)</t>
  </si>
  <si>
    <t>Thu từ cho thuê bất động sản đầu tư (áp dụng đối với các quỹ được phép đầu tư bất động sản)</t>
  </si>
  <si>
    <t>Cổ tức, trái tức được nhận</t>
  </si>
  <si>
    <t>Lãi được nhận</t>
  </si>
  <si>
    <t>Tiền bán bất động sản chờ thu (kê chi tiết - áp dụng đối với các quỹ được phép đầu tư bất động sản)</t>
  </si>
  <si>
    <t>Tiền bán chứng khoán chờ thu (kê chi tiết)</t>
  </si>
  <si>
    <t>Các khoản phải thu khác</t>
  </si>
  <si>
    <t>I.9</t>
  </si>
  <si>
    <t>Các tài sản khác</t>
  </si>
  <si>
    <t>I.10</t>
  </si>
  <si>
    <t>Tổng tài sản</t>
  </si>
  <si>
    <t>Nợ</t>
  </si>
  <si>
    <t>Tiền phải thanh toán mua bất động sản (kê chi tiết)</t>
  </si>
  <si>
    <t>Tiền phải thanh toán mua chứng khoán (kê chi tiết)</t>
  </si>
  <si>
    <t>Các khoản phải trả khác</t>
  </si>
  <si>
    <t>II.4</t>
  </si>
  <si>
    <t>Tổng nợ</t>
  </si>
  <si>
    <t>Tài sản ròng của Quỹ/Công ty đầu tư (I.10-II.4)</t>
  </si>
  <si>
    <t>Tổng số chứng chỉ quỹ đang lưu hành</t>
  </si>
  <si>
    <t>Giá trị tài sản ròng trên một chứng chỉ quỹ/cổ phiếu</t>
  </si>
  <si>
    <t xml:space="preserve"> Lũy kế từ đầu năm </t>
  </si>
  <si>
    <t>Thu nhập từ hoạt động đầu tư</t>
  </si>
  <si>
    <t>Thu từ bất động sản cho thuê (áp dụng đối với các quỹ được phép đầu tư bất động sản)</t>
  </si>
  <si>
    <t xml:space="preserve"> Lãi được nhận</t>
  </si>
  <si>
    <t>Các khoản thu nhập khác</t>
  </si>
  <si>
    <t>Chi phí</t>
  </si>
  <si>
    <t>Chi phí quản lý trả cho công ty quản lý quỹ</t>
  </si>
  <si>
    <t>Chi phí lưu ký, giám sát trả cho ngân hàng giám sát</t>
  </si>
  <si>
    <t>Chi phí quản trị quỹ và các chi phí khác mà công ty quản lý quỹ trả cho tổ chức cung cấp dịch vụ có liên quan (nếu có)</t>
  </si>
  <si>
    <t>Chi phí dịch vụ quản lý bất động sản (áp dụng đối với các quỹ được phép đầu tư bất động sản)</t>
  </si>
  <si>
    <t>5</t>
  </si>
  <si>
    <t>Chi phí dịch vụ định giá bất động sản (áp dụng đối với các quỹ được phép đầu tư bất động sản)</t>
  </si>
  <si>
    <t>6</t>
  </si>
  <si>
    <t>Chi phí kiểm toán trả cho tổ chức kiểm toán;</t>
  </si>
  <si>
    <t>7</t>
  </si>
  <si>
    <t>Chi phí dịch vụ tư vấn pháp lý, dịch vụ báo giá và các dịch vụ hợp lý khác, thù lao trả cho Ban đại diện quỹ/Hội đồng quản trị</t>
  </si>
  <si>
    <t>8</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</si>
  <si>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tư/Đại hội đồng cổ đông, Ban đại diện quỹ/Hội đồng quản trị</t>
  </si>
  <si>
    <t>9</t>
  </si>
  <si>
    <t>Chi phí liên quan đến thực hiện các giao dịch tài sản của quỹ/công ty</t>
  </si>
  <si>
    <t>Các loại chi phí khác (nêu chi tiết)</t>
  </si>
  <si>
    <t>Thu nhập ròng từ hoạt động đầu tư (I-II)</t>
  </si>
  <si>
    <t>Lãi (lỗ) từ hoạt động đầu tư</t>
  </si>
  <si>
    <t>Lãi (lỗ) thực tế phát sinh từ hoạt động đầu tư hoặc chuyển nhượng bất động sản</t>
  </si>
  <si>
    <t>Thay đổi về giá trị của các khoản đầu tư trong kỳ</t>
  </si>
  <si>
    <t>Thay đổi của giá trị tài sản ròng do các hoạt động đầu tư trong kỳ (III + IV)</t>
  </si>
  <si>
    <t>Giá trị tài sản ròng đầu kỳ</t>
  </si>
  <si>
    <t>Thay đổi giá trị tài sản ròng của Quỹ/Công ty trong kỳ, trong đó:</t>
  </si>
  <si>
    <t>Thay đổi giá trị tài sản ròng của Quỹ/Công ty đầu tư chứng khoán do các hoạt động đầu tư trong kỳ</t>
  </si>
  <si>
    <t>Thay đổi giá trị tài sản ròng do việc chi trả lợi tức/cổ tức cho các nhà đầu tư/cổ đông trong kỳ</t>
  </si>
  <si>
    <t>Thay đổi giá trị tài sản ròng do phát hành thêm/mua lại chứng chỉ quỹ</t>
  </si>
  <si>
    <t>Giá trị tài sản ròng cuối kỳ</t>
  </si>
  <si>
    <t>IX</t>
  </si>
  <si>
    <t>Lợi nhuận bình quân năm (chỉ áp dụng đối với báo cáo năm)</t>
  </si>
  <si>
    <t>2244</t>
  </si>
  <si>
    <t>Tỷ suất lợi nhuận bình quân năm (chỉ áp dụng đối với báo cáo năm)</t>
  </si>
  <si>
    <t>2245</t>
  </si>
  <si>
    <t>Kỳ báo cáo</t>
  </si>
  <si>
    <t>Các chỉ tiêu về hiệu quả hoạt động</t>
  </si>
  <si>
    <t>Tỷ lệ giá dịch vụ quản lý trả cho công ty quản lý quỹ/Giá trị tài sản ròng trung bình trong kỳ (%)</t>
  </si>
  <si>
    <t>Tỷ lệ giá dịch vụ lưu ký, giám sát trả cho ngân hàng giám sát/Giá trị tài sản ròng trung bình trong kỳ (%)</t>
  </si>
  <si>
    <t>Tỷ tệ chi phí dịch vụ quản trị quỹ và các chi phí khác mà công ty quản lý quỹ trả cho tổ chức cung cấp dịch vụ có liên quan/Giá trị tài sản ròng trung bình trong kỳ (%) (nếu có)</t>
  </si>
  <si>
    <t>Chi phí kiểm toán trả cho tổ chức kiểm toán (nếu phát sinh)/Giá trị tài sản ròng trung bình trong kỳ  (%)</t>
  </si>
  <si>
    <t>Chi phí trả cho tổ chức quản lý bất động sản/ Giá trị tài sản ròng trung bình trong kỳ (%)</t>
  </si>
  <si>
    <t>2286</t>
  </si>
  <si>
    <t>Chi phí trả cho doanh nghiệp thẩm định giá bất động sản/Giá trị tài sản ròng trung bình trong kỳ (%)</t>
  </si>
  <si>
    <t>Chi phí dịch tư vấn pháp lý, dịch vụ báo giá và các dịch vụ hợp lý khác, thù lao trả cho Ban đại diện quỹ (Hội đồng quản trị)/Giá trị tài sản ròng trung bình trong kỳ (%)</t>
  </si>
  <si>
    <t>Tỷ lệ chi phí/Giá trị tài sản ròng trung bình trong kỳ (%)</t>
  </si>
  <si>
    <t>Tốc độ vòng quay danh mục trong kỳ (%)</t>
  </si>
  <si>
    <t>Tỷ lệ thu nhập (tính cả thu nhập từ lãi, cổ tức, trái tức, chênh lệch giá)/Giá trị tài sản ròng (áp dụng đối với quỹ thành viên, quỹ đóng, công ty đầu tư chứng khoán)</t>
  </si>
  <si>
    <t xml:space="preserve">Các chỉ tiêu khác </t>
  </si>
  <si>
    <t>Quy mô quỹ/công ty đầu kỳ</t>
  </si>
  <si>
    <t>Tổng giá trị chứng chỉ quỹ/cổ phiếu đang lưu hành đầu kỳ</t>
  </si>
  <si>
    <t>Tổng số lượng chứng chỉ quỹ/cổ phiếu đang lưu hành đầu kỳ</t>
  </si>
  <si>
    <t>Thay đổi quy mô trong kỳ</t>
  </si>
  <si>
    <t>Số lượng chứng chỉ quỹ/ cổ phiếu phát hành thêm trong kỳ</t>
  </si>
  <si>
    <t>Giá trị vốn thực huy động thêm trong kỳ</t>
  </si>
  <si>
    <t>Số lượng chứng chỉ quỹ mua lại trong kỳ</t>
  </si>
  <si>
    <t>Giá trị vốn thực thanh toán trong kỳ</t>
  </si>
  <si>
    <t>Quy mô quỹ/công ty cuối kỳ</t>
  </si>
  <si>
    <t>Tổng giá trị thị trường của quỹ/công ty đang lưu hành cuối kỳ</t>
  </si>
  <si>
    <t>Tổng số lượng chứng chỉ quỹ/cổ phiếu đang lưu hành cuối kỳ</t>
  </si>
  <si>
    <t>Tỷ lệ nắm giữ chứng chỉ quỹ/cổ phiếu của công ty quản lý quỹ và người có liên quan cuối kỳ</t>
  </si>
  <si>
    <t>Tỷ lệ nắm giữ chứng chỉ quỹ/cổ phiếu của 10 nhà đầu tư/cổ đông lớn nhất cuối kỳ</t>
  </si>
  <si>
    <t>Tỷ lệ nắm giữ chứng chỉ quỹ/cổ phiếu của nhà đầu tư/cổ đông nước ngoài cuối kỳ</t>
  </si>
  <si>
    <t>Số nhà đầu tư tham gia vào quỹ, kể cả giao dịch ký danh (áp dụng đối với quỹ mở)</t>
  </si>
  <si>
    <t>Giá trị tài sản ròng trên một chứng chỉ quỹ/cổ phiếu cuối kỳ</t>
  </si>
  <si>
    <t>Giá trị thị trường trên một chứng chỉ quỹ/cổ phiếu cuối kỳ (áp dụng đối với quỹ niêm yết)</t>
  </si>
  <si>
    <t/>
  </si>
  <si>
    <t>Quý III năm 2022
Quarter III 2022</t>
  </si>
  <si>
    <t>Quý IV năm 2022
Quarter IV 2022</t>
  </si>
  <si>
    <t xml:space="preserve">Quỹ đầu tư trái phiếu lợi tức cao HD
</t>
  </si>
  <si>
    <t>Quỹ đầu tư trái phiếu lợi tức cao HD</t>
  </si>
  <si>
    <t>HD High Yield Bond Fund (HDBond)</t>
  </si>
  <si>
    <r>
      <rPr>
        <b/>
        <sz val="10"/>
        <rFont val="Tahoma"/>
        <family val="2"/>
      </rPr>
      <t>Công Ty Cổ Phần Quản Lý Quỹ HD</t>
    </r>
    <r>
      <rPr>
        <sz val="10"/>
        <rFont val="Tahoma"/>
        <family val="2"/>
      </rPr>
      <t xml:space="preserve">
</t>
    </r>
  </si>
  <si>
    <t xml:space="preserve">Công Ty Cổ Phần Quản Lý Quỹ HD
</t>
  </si>
  <si>
    <t>Công Ty Cổ Phần Quản Lý Quỹ HD</t>
  </si>
  <si>
    <t>HD Capital Joint Stock Company</t>
  </si>
  <si>
    <t>Dương Thế Quang</t>
  </si>
  <si>
    <t>2251.1.1</t>
  </si>
  <si>
    <t>2251.1.3</t>
  </si>
  <si>
    <t>Tiền, tương đương tiền
Cash, Cash Equivalents</t>
  </si>
  <si>
    <t>2251.1.2</t>
  </si>
  <si>
    <t>2246.1</t>
  </si>
  <si>
    <t>2251.1</t>
  </si>
  <si>
    <t>2251.2</t>
  </si>
  <si>
    <t>Nguyễn Thành Long</t>
  </si>
  <si>
    <t>2246.2</t>
  </si>
  <si>
    <t xml:space="preserve">     HSG</t>
  </si>
  <si>
    <t>Tổng Giám Đốc</t>
  </si>
  <si>
    <t>Năm 2025
Year 2025</t>
  </si>
  <si>
    <t>2251.1.4</t>
  </si>
  <si>
    <t>Phí thực hiện quyền trả cho VSDC
Payables to VSDC for getting the list of investors</t>
  </si>
  <si>
    <t>Phí dịch vụ lưu ký - phí VSDC
Custodian service -  VSDC fee</t>
  </si>
  <si>
    <t>2251.1.5</t>
  </si>
  <si>
    <t>2251.1.6</t>
  </si>
  <si>
    <t>2246.3</t>
  </si>
  <si>
    <t>2246.4</t>
  </si>
  <si>
    <t>2246.5</t>
  </si>
  <si>
    <t>2246.6</t>
  </si>
  <si>
    <t>2246.7</t>
  </si>
  <si>
    <t>2246.8</t>
  </si>
  <si>
    <t xml:space="preserve">     EIB</t>
  </si>
  <si>
    <t xml:space="preserve">     KBC</t>
  </si>
  <si>
    <t xml:space="preserve">     MBS</t>
  </si>
  <si>
    <t xml:space="preserve">     SSI</t>
  </si>
  <si>
    <t xml:space="preserve">     VPB</t>
  </si>
  <si>
    <t>2253.1.1</t>
  </si>
  <si>
    <t xml:space="preserve">     HHV</t>
  </si>
  <si>
    <t xml:space="preserve">     VIX</t>
  </si>
  <si>
    <t>2251.1.7</t>
  </si>
  <si>
    <t xml:space="preserve">     MSN</t>
  </si>
  <si>
    <t>Nguyễn Thị Minh Châu</t>
  </si>
  <si>
    <t>Năm 2026
Year 2026</t>
  </si>
  <si>
    <t>Phí dịch vụ lưu ký tại VSDC
Custodian fee at VSDC</t>
  </si>
  <si>
    <t>2251.1.8</t>
  </si>
  <si>
    <t>Tháng 08 năm 2026
August 2026</t>
  </si>
  <si>
    <t>Ngày 31 tháng 08 năm 2026
As at August 31 2026</t>
  </si>
  <si>
    <t>Tại ngày 30 tháng 09 năm 2026/As at September 30 2026</t>
  </si>
  <si>
    <t>Tháng 09 năm 2026/ September 2026</t>
  </si>
  <si>
    <t>Tháng 09 năm 2026
September 2026</t>
  </si>
  <si>
    <t>Tháng 09 năm 2025
September 2025</t>
  </si>
  <si>
    <t>Ngày 30 tháng 09 năm 2026
As at September 30 2026</t>
  </si>
  <si>
    <t>BAF126003</t>
  </si>
  <si>
    <t>CII425021</t>
  </si>
  <si>
    <t>CII426028</t>
  </si>
  <si>
    <t>CMX123035</t>
  </si>
  <si>
    <t>MSN123008</t>
  </si>
  <si>
    <t>TDP124010</t>
  </si>
  <si>
    <t>TNG124027</t>
  </si>
  <si>
    <t>VPI124001</t>
  </si>
  <si>
    <t>Ngày 06 tháng 10 năm 2026</t>
  </si>
  <si>
    <t>Lê Thị Huỳnh Như</t>
  </si>
  <si>
    <t xml:space="preserve">Phụ trách Kế toán </t>
  </si>
  <si>
    <t xml:space="preserve">                                       Phụ trách Kế toán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</si>
</sst>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7">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409]d\-mmm\-yyyy;@"/>
  </numFmts>
  <fonts count="17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color rgb="FF000000"/>
      <name val="Arial Unicode MS"/>
      <family val="2"/>
    </font>
    <font>
      <sz val="8"/>
      <color rgb="FF000000"/>
      <name val="Arial Unicode MS"/>
      <family val="2"/>
    </font>
    <font>
      <i/>
      <sz val="12"/>
      <color theme="1"/>
      <name val="Tahoma"/>
      <family val="2"/>
    </font>
    <font>
      <sz val="11"/>
      <color theme="1"/>
      <name val="Tahoma"/>
      <family val="2"/>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0"/>
      <name val="Arial"/>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sz val="8.25"/>
      <name val="Microsoft Sans Serif"/>
      <family val="2"/>
      <charset val="163"/>
    </font>
    <font>
      <b/>
      <sz val="11"/>
      <name val="Times New Roman"/>
      <family val="1"/>
    </font>
    <font>
      <i/>
      <sz val="11"/>
      <name val="Times New Roman"/>
      <family val="1"/>
    </font>
    <font>
      <u/>
      <sz val="11"/>
      <name val="Calibri"/>
      <family val="2"/>
      <scheme val="minor"/>
    </font>
    <font>
      <b/>
      <sz val="8"/>
      <name val="Tahoma"/>
      <family val="2"/>
    </font>
    <font>
      <b/>
      <sz val="11"/>
      <color theme="1"/>
      <name val="Tahoma"/>
      <family val="2"/>
    </font>
    <font>
      <b/>
      <sz val="11"/>
      <color rgb="FFFF0000"/>
      <name val="Tahoma"/>
      <family val="2"/>
    </font>
    <font>
      <sz val="11"/>
      <color rgb="FFFF0000"/>
      <name val="Tahoma"/>
      <family val="2"/>
    </font>
    <font>
      <b/>
      <sz val="8"/>
      <color theme="1"/>
      <name val="Tahoma"/>
      <family val="2"/>
    </font>
    <font>
      <b/>
      <sz val="10"/>
      <color theme="1"/>
      <name val="Arial"/>
      <family val="2"/>
    </font>
    <font>
      <i/>
      <sz val="8"/>
      <color theme="1"/>
      <name val="Tahoma"/>
      <family val="2"/>
    </font>
    <font>
      <b/>
      <sz val="12"/>
      <color theme="1"/>
      <name val="Tahoma"/>
      <family val="2"/>
    </font>
    <font>
      <b/>
      <sz val="11"/>
      <color theme="1"/>
      <name val="Times New Roman"/>
      <family val="1"/>
    </font>
    <font>
      <sz val="9.5"/>
      <color theme="1"/>
      <name val="Tahoma"/>
      <family val="2"/>
    </font>
    <font>
      <b/>
      <sz val="12"/>
      <name val="Times New Roman"/>
      <family val="1"/>
    </font>
    <font>
      <b/>
      <sz val="10"/>
      <color indexed="8"/>
      <name val="Arial"/>
      <family val="2"/>
    </font>
    <font>
      <sz val="8.25"/>
      <name val="Microsoft Sans Serif"/>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s>
  <cellStyleXfs count="62202">
    <xf numFmtId="0" fontId="0" fillId="0" borderId="0"/>
    <xf numFmtId="43" fontId="46" fillId="0" borderId="0" quotePrefix="1" applyFont="0" applyFill="0" applyBorder="0" applyAlignment="0">
      <protection locked="0"/>
    </xf>
    <xf numFmtId="43" fontId="59" fillId="0" borderId="0" applyFont="0" applyFill="0" applyBorder="0" applyAlignment="0" applyProtection="0"/>
    <xf numFmtId="43" fontId="58" fillId="0" borderId="0" applyFont="0" applyFill="0" applyBorder="0" applyAlignment="0" applyProtection="0"/>
    <xf numFmtId="43" fontId="59" fillId="0" borderId="0" applyFont="0" applyFill="0" applyBorder="0" applyAlignment="0" applyProtection="0"/>
    <xf numFmtId="43" fontId="46" fillId="0" borderId="0" applyFont="0" applyFill="0" applyBorder="0" applyAlignment="0" applyProtection="0"/>
    <xf numFmtId="0" fontId="46" fillId="0" borderId="0"/>
    <xf numFmtId="0" fontId="60" fillId="0" borderId="0" applyNumberFormat="0" applyFill="0" applyBorder="0" applyAlignment="0" applyProtection="0"/>
    <xf numFmtId="0" fontId="59" fillId="0" borderId="0"/>
    <xf numFmtId="0" fontId="59" fillId="0" borderId="0"/>
    <xf numFmtId="0" fontId="59" fillId="0" borderId="0"/>
    <xf numFmtId="0" fontId="59" fillId="0" borderId="0"/>
    <xf numFmtId="0" fontId="46" fillId="0" borderId="0"/>
    <xf numFmtId="0" fontId="59" fillId="0" borderId="0"/>
    <xf numFmtId="0" fontId="59" fillId="0" borderId="0"/>
    <xf numFmtId="0" fontId="59" fillId="0" borderId="0"/>
    <xf numFmtId="0" fontId="59" fillId="0" borderId="0"/>
    <xf numFmtId="0" fontId="59" fillId="0" borderId="0"/>
    <xf numFmtId="0" fontId="46" fillId="0" borderId="0"/>
    <xf numFmtId="0" fontId="59" fillId="0" borderId="0"/>
    <xf numFmtId="0" fontId="56" fillId="0" borderId="0"/>
    <xf numFmtId="0" fontId="46" fillId="0" borderId="0"/>
    <xf numFmtId="9" fontId="46" fillId="0" borderId="0" quotePrefix="1" applyFont="0" applyFill="0" applyBorder="0" applyAlignment="0">
      <protection locked="0"/>
    </xf>
    <xf numFmtId="9" fontId="59" fillId="0" borderId="0" applyFont="0" applyFill="0" applyBorder="0" applyAlignment="0" applyProtection="0"/>
    <xf numFmtId="0" fontId="45" fillId="0" borderId="0"/>
    <xf numFmtId="0" fontId="44" fillId="0" borderId="0"/>
    <xf numFmtId="43" fontId="46" fillId="0" borderId="0" applyFont="0" applyFill="0" applyBorder="0" applyAlignment="0" applyProtection="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82" fillId="0" borderId="0" applyNumberFormat="0" applyFill="0" applyBorder="0" applyAlignment="0" applyProtection="0"/>
    <xf numFmtId="0" fontId="83" fillId="0" borderId="14" applyNumberFormat="0" applyFill="0" applyAlignment="0" applyProtection="0"/>
    <xf numFmtId="0" fontId="84" fillId="0" borderId="15" applyNumberFormat="0" applyFill="0" applyAlignment="0" applyProtection="0"/>
    <xf numFmtId="0" fontId="85" fillId="0" borderId="16" applyNumberFormat="0" applyFill="0" applyAlignment="0" applyProtection="0"/>
    <xf numFmtId="0" fontId="85" fillId="0" borderId="0" applyNumberFormat="0" applyFill="0" applyBorder="0" applyAlignment="0" applyProtection="0"/>
    <xf numFmtId="0" fontId="86" fillId="9" borderId="0" applyNumberFormat="0" applyBorder="0" applyAlignment="0" applyProtection="0"/>
    <xf numFmtId="0" fontId="87" fillId="10" borderId="0" applyNumberFormat="0" applyBorder="0" applyAlignment="0" applyProtection="0"/>
    <xf numFmtId="0" fontId="88" fillId="11" borderId="0" applyNumberFormat="0" applyBorder="0" applyAlignment="0" applyProtection="0"/>
    <xf numFmtId="0" fontId="89" fillId="12" borderId="17" applyNumberFormat="0" applyAlignment="0" applyProtection="0"/>
    <xf numFmtId="0" fontId="90" fillId="13" borderId="18" applyNumberFormat="0" applyAlignment="0" applyProtection="0"/>
    <xf numFmtId="0" fontId="91" fillId="13" borderId="17" applyNumberFormat="0" applyAlignment="0" applyProtection="0"/>
    <xf numFmtId="0" fontId="92" fillId="0" borderId="19" applyNumberFormat="0" applyFill="0" applyAlignment="0" applyProtection="0"/>
    <xf numFmtId="0" fontId="93" fillId="14" borderId="20" applyNumberFormat="0" applyAlignment="0" applyProtection="0"/>
    <xf numFmtId="0" fontId="94" fillId="0" borderId="0" applyNumberFormat="0" applyFill="0" applyBorder="0" applyAlignment="0" applyProtection="0"/>
    <xf numFmtId="0" fontId="95" fillId="0" borderId="0" applyNumberFormat="0" applyFill="0" applyBorder="0" applyAlignment="0" applyProtection="0"/>
    <xf numFmtId="0" fontId="61" fillId="0" borderId="22" applyNumberFormat="0" applyFill="0" applyAlignment="0" applyProtection="0"/>
    <xf numFmtId="0" fontId="96"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96" fillId="19" borderId="0" applyNumberFormat="0" applyBorder="0" applyAlignment="0" applyProtection="0"/>
    <xf numFmtId="0" fontId="96"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96" fillId="23" borderId="0" applyNumberFormat="0" applyBorder="0" applyAlignment="0" applyProtection="0"/>
    <xf numFmtId="0" fontId="96"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96" fillId="27" borderId="0" applyNumberFormat="0" applyBorder="0" applyAlignment="0" applyProtection="0"/>
    <xf numFmtId="0" fontId="96"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96" fillId="31" borderId="0" applyNumberFormat="0" applyBorder="0" applyAlignment="0" applyProtection="0"/>
    <xf numFmtId="0" fontId="96"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96" fillId="35" borderId="0" applyNumberFormat="0" applyBorder="0" applyAlignment="0" applyProtection="0"/>
    <xf numFmtId="0" fontId="96" fillId="36"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96" fillId="39" borderId="0" applyNumberFormat="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7" fillId="0" borderId="0">
      <alignment vertical="top"/>
    </xf>
    <xf numFmtId="0" fontId="97"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8"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8" fillId="0" borderId="0" applyFont="0" applyFill="0" applyBorder="0" applyAlignment="0" applyProtection="0"/>
    <xf numFmtId="0" fontId="24" fillId="0" borderId="0"/>
    <xf numFmtId="0" fontId="24" fillId="0" borderId="0"/>
    <xf numFmtId="9" fontId="104" fillId="0" borderId="0" applyFont="0" applyFill="0" applyBorder="0" applyAlignment="0" applyProtection="0"/>
    <xf numFmtId="9" fontId="58" fillId="0" borderId="0" applyFont="0" applyFill="0" applyBorder="0" applyAlignment="0" applyProtection="0"/>
    <xf numFmtId="0" fontId="108" fillId="0" borderId="0" applyNumberForma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58" fillId="0" borderId="0" applyFont="0" applyFill="0" applyBorder="0" applyAlignment="0" applyProtection="0"/>
    <xf numFmtId="0" fontId="24" fillId="0" borderId="0"/>
    <xf numFmtId="0" fontId="107" fillId="0" borderId="0">
      <alignment vertical="top"/>
    </xf>
    <xf numFmtId="43" fontId="58"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6" fillId="0" borderId="0">
      <alignment vertical="center"/>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58" fillId="0" borderId="0" applyFont="0" applyFill="0" applyBorder="0" applyAlignment="0" applyProtection="0"/>
    <xf numFmtId="0" fontId="24" fillId="0" borderId="0"/>
    <xf numFmtId="0" fontId="97"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58"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58" fillId="0" borderId="0" applyFont="0" applyFill="0" applyBorder="0" applyAlignment="0" applyProtection="0"/>
    <xf numFmtId="0" fontId="24" fillId="0" borderId="0"/>
    <xf numFmtId="0" fontId="97" fillId="0" borderId="0">
      <alignment vertical="top"/>
    </xf>
    <xf numFmtId="0" fontId="24" fillId="0" borderId="0"/>
    <xf numFmtId="0" fontId="24" fillId="0" borderId="0"/>
    <xf numFmtId="38" fontId="102"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70" fontId="103" fillId="0" borderId="0" applyFont="0" applyFill="0" applyBorder="0" applyAlignment="0" applyProtection="0"/>
    <xf numFmtId="0" fontId="24" fillId="0" borderId="0"/>
    <xf numFmtId="6" fontId="105" fillId="0" borderId="0" applyFont="0" applyFill="0" applyBorder="0" applyAlignment="0" applyProtection="0"/>
    <xf numFmtId="9" fontId="58"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8" fillId="0" borderId="0" applyFont="0" applyFill="0" applyBorder="0" applyAlignment="0" applyProtection="0"/>
    <xf numFmtId="0" fontId="24" fillId="0" borderId="0"/>
    <xf numFmtId="0" fontId="97" fillId="0" borderId="0">
      <alignment vertical="top"/>
    </xf>
    <xf numFmtId="9" fontId="58"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58"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0" fontId="102" fillId="0" borderId="0" applyFont="0" applyFill="0" applyBorder="0" applyAlignment="0" applyProtection="0"/>
    <xf numFmtId="169" fontId="46" fillId="0" borderId="0" applyFont="0" applyFill="0" applyBorder="0" applyAlignment="0" applyProtection="0"/>
    <xf numFmtId="0" fontId="101" fillId="0" borderId="0" applyFont="0" applyFill="0" applyBorder="0" applyAlignment="0" applyProtection="0"/>
    <xf numFmtId="0" fontId="46" fillId="0" borderId="0"/>
    <xf numFmtId="0" fontId="108" fillId="0" borderId="0" applyNumberFormat="0" applyFill="0" applyBorder="0" applyAlignment="0" applyProtection="0"/>
    <xf numFmtId="0" fontId="109" fillId="0" borderId="0"/>
    <xf numFmtId="0" fontId="56" fillId="0" borderId="0"/>
    <xf numFmtId="0" fontId="46" fillId="0" borderId="0" applyFont="0" applyFill="0" applyBorder="0" applyAlignment="0" applyProtection="0"/>
    <xf numFmtId="0" fontId="110" fillId="0" borderId="0" applyFont="0" applyFill="0" applyBorder="0" applyAlignment="0" applyProtection="0"/>
    <xf numFmtId="171" fontId="111" fillId="0" borderId="0" applyFont="0" applyFill="0" applyBorder="0" applyAlignment="0" applyProtection="0"/>
    <xf numFmtId="172" fontId="46" fillId="0" borderId="0" applyFont="0" applyFill="0" applyBorder="0" applyAlignment="0" applyProtection="0"/>
    <xf numFmtId="0" fontId="110" fillId="0" borderId="0" applyFont="0" applyFill="0" applyBorder="0" applyAlignment="0" applyProtection="0"/>
    <xf numFmtId="173" fontId="111" fillId="0" borderId="0" applyFont="0" applyFill="0" applyBorder="0" applyAlignment="0" applyProtection="0"/>
    <xf numFmtId="0" fontId="112" fillId="0" borderId="0">
      <alignment horizontal="center" wrapText="1"/>
      <protection locked="0"/>
    </xf>
    <xf numFmtId="0" fontId="46" fillId="0" borderId="0" applyFont="0" applyFill="0" applyBorder="0" applyAlignment="0" applyProtection="0"/>
    <xf numFmtId="0" fontId="110" fillId="0" borderId="0" applyFont="0" applyFill="0" applyBorder="0" applyAlignment="0" applyProtection="0"/>
    <xf numFmtId="174" fontId="111" fillId="0" borderId="0" applyFont="0" applyFill="0" applyBorder="0" applyAlignment="0" applyProtection="0"/>
    <xf numFmtId="175" fontId="46" fillId="0" borderId="0" applyFont="0" applyFill="0" applyBorder="0" applyAlignment="0" applyProtection="0"/>
    <xf numFmtId="0" fontId="110" fillId="0" borderId="0" applyFont="0" applyFill="0" applyBorder="0" applyAlignment="0" applyProtection="0"/>
    <xf numFmtId="176" fontId="111" fillId="0" borderId="0" applyFont="0" applyFill="0" applyBorder="0" applyAlignment="0" applyProtection="0"/>
    <xf numFmtId="0" fontId="110" fillId="0" borderId="0"/>
    <xf numFmtId="0" fontId="113" fillId="0" borderId="0"/>
    <xf numFmtId="0" fontId="110" fillId="0" borderId="0"/>
    <xf numFmtId="37" fontId="114" fillId="0" borderId="0"/>
    <xf numFmtId="177" fontId="46" fillId="0" borderId="0" applyFill="0" applyBorder="0" applyAlignment="0"/>
    <xf numFmtId="0" fontId="115" fillId="0" borderId="0"/>
    <xf numFmtId="1" fontId="116" fillId="0" borderId="4" applyBorder="0"/>
    <xf numFmtId="43" fontId="24" fillId="0" borderId="0" applyFont="0" applyFill="0" applyBorder="0" applyAlignment="0" applyProtection="0"/>
    <xf numFmtId="43" fontId="46" fillId="0" borderId="0" applyFont="0" applyFill="0" applyBorder="0" applyAlignment="0" applyProtection="0"/>
    <xf numFmtId="178" fontId="109" fillId="0" borderId="0"/>
    <xf numFmtId="179" fontId="117" fillId="0" borderId="0"/>
    <xf numFmtId="3" fontId="46" fillId="0" borderId="0" applyFont="0" applyFill="0" applyBorder="0" applyAlignment="0" applyProtection="0"/>
    <xf numFmtId="0" fontId="118" fillId="0" borderId="0" applyNumberFormat="0" applyAlignment="0">
      <alignment horizontal="left"/>
    </xf>
    <xf numFmtId="0" fontId="119" fillId="0" borderId="0" applyNumberFormat="0" applyAlignment="0"/>
    <xf numFmtId="180" fontId="120" fillId="0" borderId="0" applyFont="0" applyFill="0" applyBorder="0" applyAlignment="0" applyProtection="0"/>
    <xf numFmtId="181" fontId="46" fillId="0" borderId="0" applyFont="0" applyFill="0" applyBorder="0" applyAlignment="0" applyProtection="0"/>
    <xf numFmtId="182" fontId="46" fillId="0" borderId="0"/>
    <xf numFmtId="0" fontId="46" fillId="0" borderId="0" applyFont="0" applyFill="0" applyBorder="0" applyAlignment="0" applyProtection="0"/>
    <xf numFmtId="183" fontId="46" fillId="0" borderId="0" applyFont="0" applyFill="0" applyBorder="0" applyAlignment="0" applyProtection="0"/>
    <xf numFmtId="184" fontId="46" fillId="0" borderId="0" applyFont="0" applyFill="0" applyBorder="0" applyAlignment="0" applyProtection="0"/>
    <xf numFmtId="185" fontId="46" fillId="0" borderId="0"/>
    <xf numFmtId="0" fontId="121" fillId="0" borderId="0" applyNumberFormat="0" applyAlignment="0">
      <alignment horizontal="left"/>
    </xf>
    <xf numFmtId="186" fontId="56" fillId="0" borderId="0" applyFont="0" applyFill="0" applyBorder="0" applyAlignment="0" applyProtection="0"/>
    <xf numFmtId="2" fontId="46" fillId="0" borderId="0" applyFont="0" applyFill="0" applyBorder="0" applyAlignment="0" applyProtection="0"/>
    <xf numFmtId="187" fontId="56" fillId="0" borderId="23" applyFont="0" applyFill="0" applyBorder="0" applyProtection="0"/>
    <xf numFmtId="38" fontId="122" fillId="40" borderId="0" applyNumberFormat="0" applyBorder="0" applyAlignment="0" applyProtection="0"/>
    <xf numFmtId="0" fontId="123" fillId="0" borderId="0">
      <alignment horizontal="left"/>
    </xf>
    <xf numFmtId="0" fontId="124" fillId="0" borderId="24" applyNumberFormat="0" applyAlignment="0" applyProtection="0">
      <alignment horizontal="left" vertical="center"/>
    </xf>
    <xf numFmtId="0" fontId="124" fillId="0" borderId="25">
      <alignment horizontal="left" vertical="center"/>
    </xf>
    <xf numFmtId="14" fontId="98" fillId="41" borderId="26">
      <alignment horizontal="center" vertical="center" wrapText="1"/>
    </xf>
    <xf numFmtId="188" fontId="125" fillId="0" borderId="0">
      <protection locked="0"/>
    </xf>
    <xf numFmtId="188" fontId="125" fillId="0" borderId="0">
      <protection locked="0"/>
    </xf>
    <xf numFmtId="10" fontId="122" fillId="42" borderId="1" applyNumberFormat="0" applyBorder="0" applyAlignment="0" applyProtection="0"/>
    <xf numFmtId="177" fontId="126" fillId="43" borderId="0"/>
    <xf numFmtId="177" fontId="126" fillId="44" borderId="0"/>
    <xf numFmtId="170" fontId="46" fillId="0" borderId="0" applyFont="0" applyFill="0" applyBorder="0" applyAlignment="0" applyProtection="0"/>
    <xf numFmtId="189" fontId="46" fillId="0" borderId="0" applyFont="0" applyFill="0" applyBorder="0" applyAlignment="0" applyProtection="0"/>
    <xf numFmtId="0" fontId="127" fillId="0" borderId="26"/>
    <xf numFmtId="190" fontId="128" fillId="0" borderId="27"/>
    <xf numFmtId="191" fontId="46" fillId="0" borderId="0" applyFont="0" applyFill="0" applyBorder="0" applyAlignment="0" applyProtection="0"/>
    <xf numFmtId="192" fontId="46" fillId="0" borderId="0" applyFont="0" applyFill="0" applyBorder="0" applyAlignment="0" applyProtection="0"/>
    <xf numFmtId="193" fontId="129" fillId="0" borderId="0" applyFont="0" applyFill="0" applyBorder="0" applyAlignment="0" applyProtection="0"/>
    <xf numFmtId="194" fontId="129" fillId="0" borderId="0" applyFont="0" applyFill="0" applyBorder="0" applyAlignment="0" applyProtection="0"/>
    <xf numFmtId="0" fontId="130" fillId="0" borderId="0" applyNumberFormat="0" applyFont="0" applyFill="0" applyAlignment="0"/>
    <xf numFmtId="0" fontId="120" fillId="0" borderId="1"/>
    <xf numFmtId="0" fontId="109" fillId="0" borderId="0"/>
    <xf numFmtId="37" fontId="131" fillId="0" borderId="0"/>
    <xf numFmtId="0" fontId="132" fillId="0" borderId="1" applyNumberFormat="0" applyFont="0" applyFill="0" applyBorder="0" applyAlignment="0">
      <alignment horizontal="center"/>
    </xf>
    <xf numFmtId="195" fontId="133" fillId="0" borderId="0"/>
    <xf numFmtId="0" fontId="24" fillId="0" borderId="0"/>
    <xf numFmtId="0" fontId="24" fillId="0" borderId="0"/>
    <xf numFmtId="0" fontId="24" fillId="0" borderId="0"/>
    <xf numFmtId="0" fontId="24" fillId="0" borderId="0"/>
    <xf numFmtId="0" fontId="58" fillId="0" borderId="0"/>
    <xf numFmtId="0" fontId="56" fillId="0" borderId="0"/>
    <xf numFmtId="196" fontId="129" fillId="0" borderId="0" applyFont="0" applyFill="0" applyBorder="0" applyAlignment="0" applyProtection="0"/>
    <xf numFmtId="197" fontId="129" fillId="0" borderId="0" applyFont="0" applyFill="0" applyBorder="0" applyAlignment="0" applyProtection="0"/>
    <xf numFmtId="0" fontId="46" fillId="0" borderId="0" applyFont="0" applyFill="0" applyBorder="0" applyAlignment="0" applyProtection="0"/>
    <xf numFmtId="0" fontId="109" fillId="0" borderId="0"/>
    <xf numFmtId="14" fontId="112" fillId="0" borderId="0">
      <alignment horizontal="center" wrapText="1"/>
      <protection locked="0"/>
    </xf>
    <xf numFmtId="198" fontId="46" fillId="0" borderId="0" applyFont="0" applyFill="0" applyBorder="0" applyAlignment="0" applyProtection="0"/>
    <xf numFmtId="10" fontId="46" fillId="0" borderId="0" applyFont="0" applyFill="0" applyBorder="0" applyAlignment="0" applyProtection="0"/>
    <xf numFmtId="9" fontId="134" fillId="0" borderId="28" applyNumberFormat="0" applyBorder="0"/>
    <xf numFmtId="5" fontId="135" fillId="0" borderId="0"/>
    <xf numFmtId="0" fontId="134" fillId="0" borderId="0" applyNumberFormat="0" applyFont="0" applyFill="0" applyBorder="0" applyAlignment="0" applyProtection="0">
      <alignment horizontal="left"/>
    </xf>
    <xf numFmtId="199" fontId="46" fillId="0" borderId="0" applyNumberFormat="0" applyFill="0" applyBorder="0" applyAlignment="0" applyProtection="0">
      <alignment horizontal="left"/>
    </xf>
    <xf numFmtId="200" fontId="136" fillId="0" borderId="0" applyFont="0" applyFill="0" applyBorder="0" applyAlignment="0" applyProtection="0"/>
    <xf numFmtId="0" fontId="134" fillId="0" borderId="0" applyFont="0" applyFill="0" applyBorder="0" applyAlignment="0" applyProtection="0"/>
    <xf numFmtId="201" fontId="120" fillId="0" borderId="0" applyFont="0" applyFill="0" applyBorder="0" applyAlignment="0" applyProtection="0"/>
    <xf numFmtId="0" fontId="127" fillId="0" borderId="0"/>
    <xf numFmtId="40" fontId="137" fillId="0" borderId="0" applyBorder="0">
      <alignment horizontal="right"/>
    </xf>
    <xf numFmtId="202" fontId="120" fillId="0" borderId="12">
      <alignment horizontal="right" vertical="center"/>
    </xf>
    <xf numFmtId="203" fontId="120" fillId="0" borderId="12">
      <alignment horizontal="center"/>
    </xf>
    <xf numFmtId="3" fontId="138" fillId="0" borderId="29" applyNumberFormat="0" applyBorder="0" applyAlignment="0"/>
    <xf numFmtId="0" fontId="139" fillId="0" borderId="0" applyFill="0" applyBorder="0" applyProtection="0">
      <alignment horizontal="left" vertical="top"/>
    </xf>
    <xf numFmtId="193" fontId="120" fillId="0" borderId="0"/>
    <xf numFmtId="204" fontId="120" fillId="0" borderId="1"/>
    <xf numFmtId="0" fontId="140" fillId="45" borderId="1">
      <alignment horizontal="left" vertical="center"/>
    </xf>
    <xf numFmtId="5" fontId="141" fillId="0" borderId="3">
      <alignment horizontal="left" vertical="top"/>
    </xf>
    <xf numFmtId="5" fontId="108" fillId="0" borderId="30">
      <alignment horizontal="left" vertical="top"/>
    </xf>
    <xf numFmtId="0" fontId="142" fillId="0" borderId="30">
      <alignment horizontal="left" vertical="center"/>
    </xf>
    <xf numFmtId="205" fontId="46" fillId="0" borderId="0" applyFont="0" applyFill="0" applyBorder="0" applyAlignment="0" applyProtection="0"/>
    <xf numFmtId="206" fontId="46" fillId="0" borderId="0" applyFont="0" applyFill="0" applyBorder="0" applyAlignment="0" applyProtection="0"/>
    <xf numFmtId="0" fontId="143" fillId="0" borderId="0">
      <alignment vertical="center"/>
    </xf>
    <xf numFmtId="42" fontId="144" fillId="0" borderId="0" applyFont="0" applyFill="0" applyBorder="0" applyAlignment="0" applyProtection="0"/>
    <xf numFmtId="44" fontId="144" fillId="0" borderId="0" applyFont="0" applyFill="0" applyBorder="0" applyAlignment="0" applyProtection="0"/>
    <xf numFmtId="0" fontId="144" fillId="0" borderId="0"/>
    <xf numFmtId="0" fontId="145" fillId="0" borderId="0" applyFont="0" applyFill="0" applyBorder="0" applyAlignment="0" applyProtection="0"/>
    <xf numFmtId="0" fontId="145" fillId="0" borderId="0" applyFont="0" applyFill="0" applyBorder="0" applyAlignment="0" applyProtection="0"/>
    <xf numFmtId="0" fontId="106" fillId="0" borderId="0">
      <alignment vertical="center"/>
    </xf>
    <xf numFmtId="40" fontId="146" fillId="0" borderId="0" applyFont="0" applyFill="0" applyBorder="0" applyAlignment="0" applyProtection="0"/>
    <xf numFmtId="38" fontId="146" fillId="0" borderId="0" applyFont="0" applyFill="0" applyBorder="0" applyAlignment="0" applyProtection="0"/>
    <xf numFmtId="0" fontId="146" fillId="0" borderId="0" applyFont="0" applyFill="0" applyBorder="0" applyAlignment="0" applyProtection="0"/>
    <xf numFmtId="0" fontId="146" fillId="0" borderId="0" applyFont="0" applyFill="0" applyBorder="0" applyAlignment="0" applyProtection="0"/>
    <xf numFmtId="9" fontId="147" fillId="0" borderId="0" applyBorder="0" applyAlignment="0" applyProtection="0"/>
    <xf numFmtId="0" fontId="148" fillId="0" borderId="0"/>
    <xf numFmtId="0" fontId="149" fillId="0" borderId="0" applyFont="0" applyFill="0" applyBorder="0" applyAlignment="0" applyProtection="0"/>
    <xf numFmtId="0" fontId="149" fillId="0" borderId="0" applyFont="0" applyFill="0" applyBorder="0" applyAlignment="0" applyProtection="0"/>
    <xf numFmtId="42" fontId="46" fillId="0" borderId="0" applyFont="0" applyFill="0" applyBorder="0" applyAlignment="0" applyProtection="0"/>
    <xf numFmtId="44" fontId="46" fillId="0" borderId="0" applyFont="0" applyFill="0" applyBorder="0" applyAlignment="0" applyProtection="0"/>
    <xf numFmtId="0" fontId="150" fillId="0" borderId="0"/>
    <xf numFmtId="0" fontId="130" fillId="0" borderId="0"/>
    <xf numFmtId="170" fontId="103" fillId="0" borderId="0" applyFont="0" applyFill="0" applyBorder="0" applyAlignment="0" applyProtection="0"/>
    <xf numFmtId="189" fontId="103" fillId="0" borderId="0" applyFont="0" applyFill="0" applyBorder="0" applyAlignment="0" applyProtection="0"/>
    <xf numFmtId="207" fontId="46" fillId="0" borderId="0" applyFont="0" applyFill="0" applyBorder="0" applyAlignment="0" applyProtection="0"/>
    <xf numFmtId="208" fontId="46" fillId="0" borderId="0" applyFont="0" applyFill="0" applyBorder="0" applyAlignment="0" applyProtection="0"/>
    <xf numFmtId="0" fontId="151" fillId="0" borderId="0"/>
    <xf numFmtId="191" fontId="103" fillId="0" borderId="0" applyFont="0" applyFill="0" applyBorder="0" applyAlignment="0" applyProtection="0"/>
    <xf numFmtId="209" fontId="105" fillId="0" borderId="0" applyFont="0" applyFill="0" applyBorder="0" applyAlignment="0" applyProtection="0"/>
    <xf numFmtId="192" fontId="103" fillId="0" borderId="0" applyFont="0" applyFill="0" applyBorder="0" applyAlignment="0" applyProtection="0"/>
    <xf numFmtId="44" fontId="46" fillId="0" borderId="0" applyFont="0" applyFill="0" applyBorder="0" applyAlignment="0" applyProtection="0"/>
    <xf numFmtId="42" fontId="4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6" fillId="0" borderId="0" applyFont="0" applyFill="0" applyBorder="0" applyAlignment="0" applyProtection="0"/>
    <xf numFmtId="0" fontId="24" fillId="0" borderId="0"/>
    <xf numFmtId="0" fontId="24" fillId="0" borderId="0"/>
    <xf numFmtId="0" fontId="24" fillId="0" borderId="0"/>
    <xf numFmtId="0" fontId="24" fillId="0" borderId="0"/>
    <xf numFmtId="0" fontId="46"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46"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7"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81" fillId="0" borderId="0"/>
    <xf numFmtId="43" fontId="46" fillId="0" borderId="0" applyFont="0" applyFill="0" applyBorder="0" applyAlignment="0" applyProtection="0"/>
    <xf numFmtId="43" fontId="46" fillId="0" borderId="0" applyFont="0" applyFill="0" applyBorder="0" applyAlignment="0" applyProtection="0"/>
    <xf numFmtId="43" fontId="58"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4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6" fillId="0" borderId="0" applyFont="0" applyFill="0" applyBorder="0" applyAlignment="0" applyProtection="0"/>
    <xf numFmtId="0" fontId="152" fillId="46"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21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21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165" fontId="46" fillId="47" borderId="31" applyNumberFormat="0" applyFont="0" applyFill="0" applyBorder="0" applyAlignment="0" applyProtection="0">
      <alignment vertical="center"/>
    </xf>
    <xf numFmtId="165" fontId="46" fillId="47" borderId="31" applyNumberFormat="0" applyFont="0" applyFill="0" applyBorder="0" applyAlignment="0" applyProtection="0">
      <alignment vertical="center"/>
    </xf>
    <xf numFmtId="3" fontId="46" fillId="47" borderId="31" applyNumberFormat="0" applyFont="0" applyFill="0" applyBorder="0" applyAlignment="0" applyProtection="0">
      <alignment vertical="center"/>
    </xf>
    <xf numFmtId="165" fontId="46" fillId="47" borderId="31" applyNumberFormat="0" applyFont="0" applyFill="0" applyBorder="0" applyAlignment="0" applyProtection="0">
      <alignment vertical="center"/>
    </xf>
    <xf numFmtId="3"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21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21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165"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211" fontId="46" fillId="48" borderId="31" applyNumberFormat="0" applyFont="0" applyFill="0" applyBorder="0" applyAlignment="0" applyProtection="0">
      <alignment vertical="center"/>
    </xf>
    <xf numFmtId="165" fontId="46" fillId="48" borderId="31" applyNumberFormat="0" applyFont="0" applyFill="0" applyBorder="0" applyAlignment="0" applyProtection="0">
      <alignment vertical="center"/>
    </xf>
    <xf numFmtId="43" fontId="5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107"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107"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46" fillId="0" borderId="0" quotePrefix="1" applyFont="0" applyFill="0" applyBorder="0" applyAlignment="0">
      <protection locked="0"/>
    </xf>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153" fillId="0" borderId="0">
      <alignment vertical="top"/>
    </xf>
    <xf numFmtId="0" fontId="24" fillId="15" borderId="21" applyNumberFormat="0" applyFont="0" applyAlignment="0" applyProtection="0"/>
    <xf numFmtId="43" fontId="153"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46"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46" fillId="0" borderId="0"/>
    <xf numFmtId="0" fontId="46" fillId="0" borderId="0"/>
    <xf numFmtId="43" fontId="46" fillId="0" borderId="0" applyFont="0" applyFill="0" applyBorder="0" applyAlignment="0" applyProtection="0"/>
    <xf numFmtId="9" fontId="24" fillId="0" borderId="0" applyFont="0" applyFill="0" applyBorder="0" applyAlignment="0" applyProtection="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9" fontId="46" fillId="0" borderId="0" applyFont="0" applyFill="0" applyBorder="0" applyAlignment="0" applyProtection="0"/>
    <xf numFmtId="0" fontId="58" fillId="0" borderId="0"/>
    <xf numFmtId="9" fontId="46" fillId="0" borderId="0" applyFont="0" applyFill="0" applyBorder="0" applyAlignment="0" applyProtection="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0" fontId="24" fillId="0" borderId="0"/>
    <xf numFmtId="43" fontId="24" fillId="0" borderId="0" applyFont="0" applyFill="0" applyBorder="0" applyAlignment="0" applyProtection="0"/>
    <xf numFmtId="43" fontId="46" fillId="0" borderId="0" applyFont="0" applyFill="0" applyBorder="0" applyAlignment="0" applyProtection="0"/>
    <xf numFmtId="0" fontId="46" fillId="0" borderId="0"/>
    <xf numFmtId="0" fontId="24" fillId="0" borderId="0"/>
    <xf numFmtId="0" fontId="24" fillId="15" borderId="21" applyNumberFormat="0" applyFont="0" applyAlignment="0" applyProtection="0"/>
    <xf numFmtId="0" fontId="24" fillId="18"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21"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5" borderId="21" applyNumberFormat="0" applyFont="0" applyAlignment="0" applyProtection="0"/>
    <xf numFmtId="0" fontId="24" fillId="37" borderId="0" applyNumberFormat="0" applyBorder="0" applyAlignment="0" applyProtection="0"/>
    <xf numFmtId="0" fontId="24" fillId="38"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0" fontId="24" fillId="0" borderId="0"/>
    <xf numFmtId="43" fontId="46"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58" fillId="0" borderId="0" applyFont="0" applyFill="0" applyBorder="0" applyAlignment="0" applyProtection="0"/>
    <xf numFmtId="0" fontId="24" fillId="0" borderId="0"/>
    <xf numFmtId="0" fontId="24" fillId="0" borderId="0"/>
    <xf numFmtId="0" fontId="24" fillId="0" borderId="0"/>
    <xf numFmtId="9" fontId="58" fillId="0" borderId="0" applyFont="0" applyFill="0" applyBorder="0" applyAlignment="0" applyProtection="0"/>
    <xf numFmtId="0" fontId="24" fillId="0" borderId="0"/>
    <xf numFmtId="0" fontId="107" fillId="0" borderId="0">
      <alignment vertical="top"/>
    </xf>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58"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7" fillId="0" borderId="0">
      <alignment vertical="top"/>
    </xf>
    <xf numFmtId="43" fontId="24" fillId="0" borderId="0" applyFont="0" applyFill="0" applyBorder="0" applyAlignment="0" applyProtection="0"/>
    <xf numFmtId="43" fontId="58"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58"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58"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7" fillId="0" borderId="0">
      <alignment vertical="top"/>
    </xf>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8"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58"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7" fillId="0" borderId="0">
      <alignment vertical="top"/>
    </xf>
    <xf numFmtId="43" fontId="24" fillId="0" borderId="0" applyFont="0" applyFill="0" applyBorder="0" applyAlignment="0" applyProtection="0"/>
    <xf numFmtId="43" fontId="58"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58"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58"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58"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6"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58"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58"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8"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107"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8"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58"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23" fillId="0" borderId="0"/>
    <xf numFmtId="0" fontId="23" fillId="0" borderId="0"/>
    <xf numFmtId="9" fontId="46"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58" fillId="0" borderId="0" applyFont="0" applyFill="0" applyBorder="0" applyAlignment="0" applyProtection="0"/>
    <xf numFmtId="43" fontId="23" fillId="0" borderId="0" applyFont="0" applyFill="0" applyBorder="0" applyAlignment="0" applyProtection="0"/>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6"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58"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5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6" fillId="0" borderId="0"/>
    <xf numFmtId="43" fontId="46" fillId="0" borderId="0" applyFont="0" applyFill="0" applyBorder="0" applyAlignment="0" applyProtection="0"/>
    <xf numFmtId="43" fontId="23" fillId="0" borderId="0" applyFont="0" applyFill="0" applyBorder="0" applyAlignment="0" applyProtection="0"/>
    <xf numFmtId="43" fontId="58"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6" fillId="0" borderId="0"/>
    <xf numFmtId="0" fontId="23" fillId="0" borderId="0"/>
    <xf numFmtId="0" fontId="23" fillId="0" borderId="0"/>
    <xf numFmtId="43" fontId="23" fillId="0" borderId="0" applyFont="0" applyFill="0" applyBorder="0" applyAlignment="0" applyProtection="0"/>
    <xf numFmtId="43" fontId="46"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58"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58" fillId="0" borderId="0" applyFont="0" applyFill="0" applyBorder="0" applyAlignment="0" applyProtection="0"/>
    <xf numFmtId="43" fontId="23" fillId="0" borderId="0" applyFont="0" applyFill="0" applyBorder="0" applyAlignment="0" applyProtection="0"/>
    <xf numFmtId="43" fontId="58"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58"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8"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58"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58"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58"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8"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9" fontId="58"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58"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6"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33"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6" borderId="0" applyNumberFormat="0" applyBorder="0" applyAlignment="0" applyProtection="0"/>
    <xf numFmtId="0" fontId="23" fillId="0" borderId="0"/>
    <xf numFmtId="0" fontId="5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30"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58"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6"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5" borderId="0" applyNumberFormat="0" applyBorder="0" applyAlignment="0" applyProtection="0"/>
    <xf numFmtId="43" fontId="23" fillId="0" borderId="0" applyFont="0" applyFill="0" applyBorder="0" applyAlignment="0" applyProtection="0"/>
    <xf numFmtId="0" fontId="23" fillId="30" borderId="0" applyNumberFormat="0" applyBorder="0" applyAlignment="0" applyProtection="0"/>
    <xf numFmtId="0" fontId="23" fillId="0" borderId="0"/>
    <xf numFmtId="43" fontId="46"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22" borderId="0" applyNumberFormat="0" applyBorder="0" applyAlignment="0" applyProtection="0"/>
    <xf numFmtId="0" fontId="23" fillId="0" borderId="0"/>
    <xf numFmtId="0" fontId="23" fillId="29" borderId="0" applyNumberFormat="0" applyBorder="0" applyAlignment="0" applyProtection="0"/>
    <xf numFmtId="0" fontId="23" fillId="0" borderId="0"/>
    <xf numFmtId="0" fontId="153"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6"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07" fillId="0" borderId="0">
      <alignment vertical="top"/>
    </xf>
    <xf numFmtId="0" fontId="23" fillId="0" borderId="0"/>
    <xf numFmtId="43" fontId="58"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9" fontId="46" fillId="0" borderId="0" quotePrefix="1" applyFont="0" applyFill="0" applyBorder="0" applyAlignment="0">
      <protection locked="0"/>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46"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6"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153" fillId="0" borderId="0" applyFont="0" applyFill="0" applyBorder="0" applyAlignment="0" applyProtection="0"/>
    <xf numFmtId="43" fontId="46" fillId="0" borderId="0" applyFont="0" applyFill="0" applyBorder="0" applyAlignment="0" applyProtection="0"/>
    <xf numFmtId="0" fontId="23" fillId="0" borderId="0"/>
    <xf numFmtId="0" fontId="153"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53"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0" borderId="0"/>
    <xf numFmtId="0" fontId="23" fillId="26"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5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46"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58"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46"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8"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53" fillId="0" borderId="0">
      <alignment vertical="top"/>
    </xf>
    <xf numFmtId="43" fontId="46" fillId="0" borderId="0" applyFont="0" applyFill="0" applyBorder="0" applyAlignment="0" applyProtection="0"/>
    <xf numFmtId="0" fontId="23" fillId="0" borderId="0"/>
    <xf numFmtId="0" fontId="23" fillId="38" borderId="0" applyNumberFormat="0" applyBorder="0" applyAlignment="0" applyProtection="0"/>
    <xf numFmtId="9" fontId="23" fillId="0" borderId="0" applyFont="0" applyFill="0" applyBorder="0" applyAlignment="0" applyProtection="0"/>
    <xf numFmtId="0" fontId="23" fillId="0" borderId="0"/>
    <xf numFmtId="0" fontId="46"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58"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25" borderId="0" applyNumberFormat="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58"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58"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9" fontId="58"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58" fillId="0" borderId="0"/>
    <xf numFmtId="9" fontId="58"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58"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58"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46" fillId="0" borderId="0" applyFont="0" applyFill="0" applyBorder="0" applyAlignment="0" applyProtection="0"/>
    <xf numFmtId="43" fontId="23" fillId="0" borderId="0" applyFont="0" applyFill="0" applyBorder="0" applyAlignment="0" applyProtection="0"/>
    <xf numFmtId="0" fontId="23" fillId="0" borderId="0"/>
    <xf numFmtId="9" fontId="58"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6"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46" fillId="0" borderId="0" applyFont="0" applyFill="0" applyBorder="0" applyAlignment="0" applyProtection="0"/>
    <xf numFmtId="0" fontId="23" fillId="0" borderId="0"/>
    <xf numFmtId="0" fontId="23" fillId="0" borderId="0"/>
    <xf numFmtId="9" fontId="58"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46"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15" borderId="21" applyNumberFormat="0" applyFont="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46"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58" fillId="0" borderId="0" applyFont="0" applyFill="0" applyBorder="0" applyAlignment="0" applyProtection="0"/>
    <xf numFmtId="0" fontId="23" fillId="0" borderId="0"/>
    <xf numFmtId="0" fontId="23" fillId="0" borderId="0"/>
    <xf numFmtId="0" fontId="23" fillId="0" borderId="0"/>
    <xf numFmtId="0" fontId="23" fillId="0" borderId="0"/>
    <xf numFmtId="0" fontId="23" fillId="34"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3" borderId="0" applyNumberFormat="0" applyBorder="0" applyAlignment="0" applyProtection="0"/>
    <xf numFmtId="9" fontId="23" fillId="0" borderId="0" applyFont="0" applyFill="0" applyBorder="0" applyAlignment="0" applyProtection="0"/>
    <xf numFmtId="0" fontId="23" fillId="0" borderId="0"/>
    <xf numFmtId="0" fontId="23" fillId="0" borderId="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58"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6"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9" fontId="58" fillId="0" borderId="0" applyFont="0" applyFill="0" applyBorder="0" applyAlignment="0" applyProtection="0"/>
    <xf numFmtId="9" fontId="23" fillId="0" borderId="0" applyFont="0" applyFill="0" applyBorder="0" applyAlignment="0" applyProtection="0"/>
    <xf numFmtId="0" fontId="23" fillId="0" borderId="0"/>
    <xf numFmtId="0" fontId="23" fillId="22" borderId="0" applyNumberFormat="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43" fontId="58"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58" fillId="0" borderId="0" applyFont="0" applyFill="0" applyBorder="0" applyAlignment="0" applyProtection="0"/>
    <xf numFmtId="0" fontId="23" fillId="0" borderId="0"/>
    <xf numFmtId="0" fontId="23" fillId="0" borderId="0"/>
    <xf numFmtId="9" fontId="58"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153" fillId="0" borderId="0" applyFont="0" applyFill="0" applyBorder="0" applyAlignment="0" applyProtection="0"/>
    <xf numFmtId="0" fontId="23" fillId="37" borderId="0" applyNumberFormat="0" applyBorder="0" applyAlignment="0" applyProtection="0"/>
    <xf numFmtId="43" fontId="46"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81" fillId="0" borderId="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58" fillId="0" borderId="0"/>
    <xf numFmtId="0" fontId="23" fillId="34"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58"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58" fillId="0" borderId="0" applyFont="0" applyFill="0" applyBorder="0" applyAlignment="0" applyProtection="0"/>
    <xf numFmtId="43" fontId="21" fillId="0" borderId="0" applyFont="0" applyFill="0" applyBorder="0" applyAlignment="0" applyProtection="0"/>
    <xf numFmtId="43" fontId="58"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58"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58"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58"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58"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58"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58"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58"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97" fillId="0" borderId="0">
      <alignment vertical="top"/>
    </xf>
    <xf numFmtId="0" fontId="97" fillId="0" borderId="0">
      <alignment vertical="top"/>
    </xf>
    <xf numFmtId="0" fontId="97" fillId="0" borderId="0">
      <alignment vertical="top"/>
    </xf>
    <xf numFmtId="0" fontId="21" fillId="0" borderId="0"/>
    <xf numFmtId="0" fontId="21" fillId="0" borderId="0"/>
    <xf numFmtId="0" fontId="21" fillId="0" borderId="0"/>
    <xf numFmtId="0" fontId="21" fillId="0" borderId="0"/>
    <xf numFmtId="43" fontId="58" fillId="0" borderId="0" applyFont="0" applyFill="0" applyBorder="0" applyAlignment="0" applyProtection="0"/>
    <xf numFmtId="0" fontId="58"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7" borderId="0" applyNumberFormat="0" applyBorder="0" applyAlignment="0" applyProtection="0"/>
    <xf numFmtId="0" fontId="21" fillId="18" borderId="0" applyNumberFormat="0" applyBorder="0" applyAlignment="0" applyProtection="0"/>
    <xf numFmtId="0" fontId="97" fillId="0" borderId="0">
      <alignment vertical="top"/>
    </xf>
    <xf numFmtId="43" fontId="21" fillId="0" borderId="0" applyFont="0" applyFill="0" applyBorder="0" applyAlignment="0" applyProtection="0"/>
    <xf numFmtId="43" fontId="46" fillId="0" borderId="0" applyFont="0" applyFill="0" applyBorder="0" applyAlignment="0" applyProtection="0"/>
    <xf numFmtId="0" fontId="21" fillId="0" borderId="0"/>
    <xf numFmtId="0" fontId="21" fillId="0" borderId="0"/>
    <xf numFmtId="0" fontId="21" fillId="0" borderId="0"/>
    <xf numFmtId="0" fontId="21" fillId="0" borderId="0"/>
    <xf numFmtId="0" fontId="58" fillId="0" borderId="0"/>
    <xf numFmtId="43" fontId="46"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6" fillId="0" borderId="0" applyFont="0" applyFill="0" applyBorder="0" applyAlignment="0" applyProtection="0"/>
    <xf numFmtId="0" fontId="21" fillId="0" borderId="0"/>
    <xf numFmtId="0" fontId="21" fillId="0" borderId="0"/>
    <xf numFmtId="0" fontId="21" fillId="0" borderId="0"/>
    <xf numFmtId="0" fontId="21" fillId="0" borderId="0"/>
    <xf numFmtId="0" fontId="46"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7" fillId="0" borderId="0">
      <alignment vertical="top"/>
    </xf>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97" fillId="0" borderId="0">
      <alignment vertical="top"/>
    </xf>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0" borderId="0"/>
    <xf numFmtId="43" fontId="46" fillId="0" borderId="0" applyFont="0" applyFill="0" applyBorder="0" applyAlignment="0" applyProtection="0"/>
    <xf numFmtId="0" fontId="21"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4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6"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58" fillId="0" borderId="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21" fillId="0" borderId="0"/>
    <xf numFmtId="43" fontId="21" fillId="0" borderId="0" applyFont="0" applyFill="0" applyBorder="0" applyAlignment="0" applyProtection="0"/>
    <xf numFmtId="0" fontId="154" fillId="0" borderId="0">
      <alignment vertical="top"/>
    </xf>
    <xf numFmtId="0" fontId="21" fillId="0" borderId="0"/>
    <xf numFmtId="0" fontId="58" fillId="0" borderId="0"/>
    <xf numFmtId="0" fontId="21" fillId="0" borderId="0"/>
    <xf numFmtId="0" fontId="58" fillId="0" borderId="0"/>
    <xf numFmtId="43" fontId="154"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6"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46"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43" fontId="46" fillId="0" borderId="0" applyFont="0" applyFill="0" applyBorder="0" applyAlignment="0" applyProtection="0"/>
    <xf numFmtId="0" fontId="20"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9" fontId="46" fillId="0" borderId="0" applyFont="0" applyFill="0" applyBorder="0" applyAlignment="0" applyProtection="0"/>
    <xf numFmtId="0" fontId="58" fillId="0" borderId="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154" fillId="0" borderId="0">
      <alignment vertical="top"/>
    </xf>
    <xf numFmtId="0" fontId="20" fillId="0" borderId="0"/>
    <xf numFmtId="0" fontId="58" fillId="0" borderId="0"/>
    <xf numFmtId="0" fontId="20" fillId="0" borderId="0"/>
    <xf numFmtId="0" fontId="58" fillId="0" borderId="0"/>
    <xf numFmtId="43" fontId="154"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46"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58" fillId="0" borderId="0"/>
    <xf numFmtId="0" fontId="20" fillId="0" borderId="0"/>
    <xf numFmtId="43" fontId="20" fillId="0" borderId="0" applyFont="0" applyFill="0" applyBorder="0" applyAlignment="0" applyProtection="0"/>
    <xf numFmtId="0" fontId="20" fillId="0" borderId="0"/>
    <xf numFmtId="0" fontId="20" fillId="0" borderId="0"/>
    <xf numFmtId="43" fontId="154"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46" fillId="0" borderId="0" applyFont="0" applyFill="0" applyBorder="0" applyAlignment="0" applyProtection="0"/>
    <xf numFmtId="0" fontId="20" fillId="15" borderId="21" applyNumberFormat="0" applyFont="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30" borderId="0" applyNumberFormat="0" applyBorder="0" applyAlignment="0" applyProtection="0"/>
    <xf numFmtId="0" fontId="20" fillId="26" borderId="0" applyNumberFormat="0" applyBorder="0" applyAlignment="0" applyProtection="0"/>
    <xf numFmtId="9" fontId="20" fillId="0" borderId="0" applyFont="0" applyFill="0" applyBorder="0" applyAlignment="0" applyProtection="0"/>
    <xf numFmtId="0" fontId="20" fillId="22" borderId="0" applyNumberFormat="0" applyBorder="0" applyAlignment="0" applyProtection="0"/>
    <xf numFmtId="0" fontId="20" fillId="18" borderId="0" applyNumberFormat="0" applyBorder="0" applyAlignment="0" applyProtection="0"/>
    <xf numFmtId="0" fontId="20" fillId="37" borderId="0" applyNumberFormat="0" applyBorder="0" applyAlignment="0" applyProtection="0"/>
    <xf numFmtId="0" fontId="58" fillId="0" borderId="0"/>
    <xf numFmtId="0" fontId="20" fillId="33" borderId="0" applyNumberFormat="0" applyBorder="0" applyAlignment="0" applyProtection="0"/>
    <xf numFmtId="0" fontId="20" fillId="29" borderId="0" applyNumberFormat="0" applyBorder="0" applyAlignment="0" applyProtection="0"/>
    <xf numFmtId="43" fontId="20" fillId="0" borderId="0" applyFont="0" applyFill="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34" borderId="0" applyNumberFormat="0" applyBorder="0" applyAlignment="0" applyProtection="0"/>
    <xf numFmtId="0" fontId="20" fillId="17" borderId="0" applyNumberFormat="0" applyBorder="0" applyAlignment="0" applyProtection="0"/>
    <xf numFmtId="0" fontId="155" fillId="0" borderId="0" applyNumberFormat="0" applyFill="0" applyBorder="0" applyAlignment="0" applyProtection="0"/>
    <xf numFmtId="0" fontId="20" fillId="0" borderId="0"/>
    <xf numFmtId="0" fontId="20" fillId="25" borderId="0" applyNumberFormat="0" applyBorder="0" applyAlignment="0" applyProtection="0"/>
    <xf numFmtId="0" fontId="20" fillId="0" borderId="0"/>
    <xf numFmtId="0" fontId="20" fillId="21" borderId="0" applyNumberFormat="0" applyBorder="0" applyAlignment="0" applyProtection="0"/>
    <xf numFmtId="43" fontId="154"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46"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58" fillId="0" borderId="0"/>
    <xf numFmtId="0" fontId="20" fillId="0" borderId="0"/>
    <xf numFmtId="0" fontId="20" fillId="0" borderId="0"/>
    <xf numFmtId="0" fontId="20" fillId="0" borderId="0"/>
    <xf numFmtId="43" fontId="154"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46" fillId="0" borderId="0" applyFont="0" applyFill="0" applyBorder="0" applyAlignment="0" applyProtection="0"/>
    <xf numFmtId="0" fontId="20" fillId="21" borderId="0" applyNumberFormat="0" applyBorder="0" applyAlignment="0" applyProtection="0"/>
    <xf numFmtId="0" fontId="20" fillId="38" borderId="0" applyNumberFormat="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37" borderId="0" applyNumberFormat="0" applyBorder="0" applyAlignment="0" applyProtection="0"/>
    <xf numFmtId="0" fontId="58" fillId="0" borderId="0"/>
    <xf numFmtId="0" fontId="20" fillId="25"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154"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0" fontId="97"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7"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97"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97" fillId="0" borderId="0">
      <alignment vertical="top"/>
    </xf>
    <xf numFmtId="0" fontId="97" fillId="0" borderId="0">
      <alignment vertical="top"/>
    </xf>
    <xf numFmtId="43" fontId="20" fillId="0" borderId="0" applyFont="0" applyFill="0" applyBorder="0" applyAlignment="0" applyProtection="0"/>
    <xf numFmtId="43" fontId="58" fillId="0" borderId="0" applyFont="0" applyFill="0" applyBorder="0" applyAlignment="0" applyProtection="0"/>
    <xf numFmtId="0" fontId="9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0" fontId="20" fillId="22" borderId="0" applyNumberFormat="0" applyBorder="0" applyAlignment="0" applyProtection="0"/>
    <xf numFmtId="0" fontId="97"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97" fillId="0" borderId="0">
      <alignment vertical="top"/>
    </xf>
    <xf numFmtId="0" fontId="97" fillId="0" borderId="0">
      <alignment vertical="top"/>
    </xf>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7" fillId="0" borderId="0">
      <alignment vertical="top"/>
    </xf>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97" fillId="0" borderId="0">
      <alignment vertical="top"/>
    </xf>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6"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29"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81" fillId="0" borderId="0"/>
    <xf numFmtId="43" fontId="46" fillId="0" borderId="0" quotePrefix="1" applyFont="0" applyFill="0" applyBorder="0" applyAlignment="0">
      <protection locked="0"/>
    </xf>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1" fillId="0" borderId="0"/>
    <xf numFmtId="0" fontId="20" fillId="0" borderId="0"/>
    <xf numFmtId="9" fontId="46" fillId="0" borderId="0" quotePrefix="1" applyFont="0" applyFill="0" applyBorder="0" applyAlignment="0">
      <protection locked="0"/>
    </xf>
    <xf numFmtId="43" fontId="20" fillId="0" borderId="0" applyFont="0" applyFill="0" applyBorder="0" applyAlignment="0" applyProtection="0"/>
    <xf numFmtId="43" fontId="58" fillId="0" borderId="0" applyFont="0" applyFill="0" applyBorder="0" applyAlignment="0" applyProtection="0"/>
    <xf numFmtId="0" fontId="81" fillId="0" borderId="0"/>
    <xf numFmtId="43" fontId="46" fillId="0" borderId="0" quotePrefix="1" applyFont="0" applyFill="0" applyBorder="0" applyAlignment="0">
      <protection locked="0"/>
    </xf>
    <xf numFmtId="9" fontId="58"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0" fontId="20" fillId="33" borderId="0" applyNumberFormat="0" applyBorder="0" applyAlignment="0" applyProtection="0"/>
    <xf numFmtId="9" fontId="46" fillId="0" borderId="0" quotePrefix="1" applyFont="0" applyFill="0" applyBorder="0" applyAlignment="0">
      <protection locked="0"/>
    </xf>
    <xf numFmtId="0" fontId="81" fillId="0" borderId="0"/>
    <xf numFmtId="43" fontId="46" fillId="0" borderId="0" quotePrefix="1" applyFont="0" applyFill="0" applyBorder="0" applyAlignment="0">
      <protection locked="0"/>
    </xf>
    <xf numFmtId="43" fontId="58" fillId="0" borderId="0" applyFont="0" applyFill="0" applyBorder="0" applyAlignment="0" applyProtection="0"/>
    <xf numFmtId="0" fontId="97" fillId="0" borderId="0">
      <alignment vertical="top"/>
    </xf>
    <xf numFmtId="9" fontId="46" fillId="0" borderId="0" quotePrefix="1" applyFont="0" applyFill="0" applyBorder="0" applyAlignment="0">
      <protection locked="0"/>
    </xf>
    <xf numFmtId="9" fontId="20" fillId="0" borderId="0" applyFont="0" applyFill="0" applyBorder="0" applyAlignment="0" applyProtection="0"/>
    <xf numFmtId="9"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97" fillId="0" borderId="0">
      <alignment vertical="top"/>
    </xf>
    <xf numFmtId="0" fontId="97" fillId="0" borderId="0">
      <alignment vertical="top"/>
    </xf>
    <xf numFmtId="0" fontId="97" fillId="0" borderId="0">
      <alignment vertical="top"/>
    </xf>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155" fillId="0" borderId="0" applyNumberForma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58" fillId="0" borderId="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54" fillId="0" borderId="0">
      <alignment vertical="top"/>
    </xf>
    <xf numFmtId="0" fontId="58" fillId="0" borderId="0"/>
    <xf numFmtId="0" fontId="58" fillId="0" borderId="0"/>
    <xf numFmtId="43" fontId="154" fillId="0" borderId="0" applyFont="0" applyFill="0" applyBorder="0" applyAlignment="0" applyProtection="0"/>
    <xf numFmtId="0" fontId="81" fillId="0" borderId="0"/>
    <xf numFmtId="43" fontId="46" fillId="0" borderId="0" quotePrefix="1" applyFont="0" applyFill="0" applyBorder="0" applyAlignment="0">
      <protection locked="0"/>
    </xf>
    <xf numFmtId="43" fontId="46" fillId="0" borderId="0" applyFont="0" applyFill="0" applyBorder="0" applyAlignment="0" applyProtection="0"/>
    <xf numFmtId="0" fontId="97" fillId="0" borderId="0">
      <alignment vertical="top"/>
    </xf>
    <xf numFmtId="9" fontId="46" fillId="0" borderId="0" quotePrefix="1" applyFont="0" applyFill="0" applyBorder="0" applyAlignment="0">
      <protection locked="0"/>
    </xf>
    <xf numFmtId="0" fontId="20" fillId="0" borderId="0"/>
    <xf numFmtId="43" fontId="46" fillId="0" borderId="0" applyFont="0" applyFill="0" applyBorder="0" applyAlignment="0" applyProtection="0"/>
    <xf numFmtId="43" fontId="20" fillId="0" borderId="0" applyFont="0" applyFill="0" applyBorder="0" applyAlignment="0" applyProtection="0"/>
    <xf numFmtId="9" fontId="46" fillId="0" borderId="0" quotePrefix="1" applyFont="0" applyFill="0" applyBorder="0" applyAlignment="0">
      <protection locked="0"/>
    </xf>
    <xf numFmtId="9" fontId="20" fillId="0" borderId="0" applyFont="0" applyFill="0" applyBorder="0" applyAlignment="0" applyProtection="0"/>
    <xf numFmtId="0" fontId="97" fillId="0" borderId="0">
      <alignment vertical="top"/>
    </xf>
    <xf numFmtId="9" fontId="58" fillId="0" borderId="0" applyFont="0" applyFill="0" applyBorder="0" applyAlignment="0" applyProtection="0"/>
    <xf numFmtId="9" fontId="20" fillId="0" borderId="0" applyFont="0" applyFill="0" applyBorder="0" applyAlignment="0" applyProtection="0"/>
    <xf numFmtId="0" fontId="97" fillId="0" borderId="0">
      <alignment vertical="top"/>
    </xf>
    <xf numFmtId="0" fontId="97" fillId="0" borderId="0">
      <alignment vertical="top"/>
    </xf>
    <xf numFmtId="9" fontId="20" fillId="0" borderId="0" applyFont="0" applyFill="0" applyBorder="0" applyAlignment="0" applyProtection="0"/>
    <xf numFmtId="0" fontId="81" fillId="0" borderId="0"/>
    <xf numFmtId="43" fontId="20" fillId="0" borderId="0" applyFont="0" applyFill="0" applyBorder="0" applyAlignment="0" applyProtection="0"/>
    <xf numFmtId="43" fontId="58" fillId="0" borderId="0" applyFont="0" applyFill="0" applyBorder="0" applyAlignment="0" applyProtection="0"/>
    <xf numFmtId="43" fontId="46" fillId="0" borderId="0" applyFont="0" applyFill="0" applyBorder="0" applyAlignment="0" applyProtection="0"/>
    <xf numFmtId="43" fontId="46" fillId="0" borderId="0" quotePrefix="1" applyFont="0" applyFill="0" applyBorder="0" applyAlignment="0">
      <protection locked="0"/>
    </xf>
    <xf numFmtId="0" fontId="20" fillId="0" borderId="0"/>
    <xf numFmtId="9" fontId="58" fillId="0" borderId="0" applyFont="0" applyFill="0" applyBorder="0" applyAlignment="0" applyProtection="0"/>
    <xf numFmtId="0" fontId="20" fillId="0" borderId="0"/>
    <xf numFmtId="0" fontId="20" fillId="0" borderId="0"/>
    <xf numFmtId="0" fontId="81" fillId="0" borderId="0"/>
    <xf numFmtId="9"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46" fillId="0" borderId="0" applyFont="0" applyFill="0" applyBorder="0" applyAlignment="0" applyProtection="0"/>
    <xf numFmtId="9" fontId="46" fillId="0" borderId="0" quotePrefix="1" applyFont="0" applyFill="0" applyBorder="0" applyAlignment="0">
      <protection locked="0"/>
    </xf>
    <xf numFmtId="43" fontId="46" fillId="0" borderId="0" quotePrefix="1" applyFont="0" applyFill="0" applyBorder="0" applyAlignment="0">
      <protection locked="0"/>
    </xf>
    <xf numFmtId="0" fontId="97" fillId="0" borderId="0">
      <alignment vertical="top"/>
    </xf>
    <xf numFmtId="43"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81" fillId="0" borderId="0"/>
    <xf numFmtId="43" fontId="20" fillId="0" borderId="0" applyFont="0" applyFill="0" applyBorder="0" applyAlignment="0" applyProtection="0"/>
    <xf numFmtId="0" fontId="97" fillId="0" borderId="0">
      <alignment vertical="top"/>
    </xf>
    <xf numFmtId="43" fontId="20" fillId="0" borderId="0" applyFont="0" applyFill="0" applyBorder="0" applyAlignment="0" applyProtection="0"/>
    <xf numFmtId="43" fontId="58" fillId="0" borderId="0" applyFont="0" applyFill="0" applyBorder="0" applyAlignment="0" applyProtection="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0" fontId="154" fillId="0" borderId="0">
      <alignment vertical="top"/>
    </xf>
    <xf numFmtId="0" fontId="20" fillId="0" borderId="0"/>
    <xf numFmtId="43" fontId="20" fillId="0" borderId="0" applyFont="0" applyFill="0" applyBorder="0" applyAlignment="0" applyProtection="0"/>
    <xf numFmtId="43" fontId="46"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54" fillId="0" borderId="0">
      <alignment vertical="top"/>
    </xf>
    <xf numFmtId="0" fontId="58" fillId="0" borderId="0"/>
    <xf numFmtId="0" fontId="58"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97"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7"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97" fillId="0" borderId="0">
      <alignment vertical="top"/>
    </xf>
    <xf numFmtId="0" fontId="97" fillId="0" borderId="0">
      <alignment vertical="top"/>
    </xf>
    <xf numFmtId="0" fontId="20" fillId="0" borderId="0"/>
    <xf numFmtId="0" fontId="20" fillId="0" borderId="0"/>
    <xf numFmtId="0" fontId="97" fillId="0" borderId="0">
      <alignment vertical="top"/>
    </xf>
    <xf numFmtId="0" fontId="97"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1" borderId="0" applyNumberFormat="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9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154" fillId="0" borderId="0" applyFont="0" applyFill="0" applyBorder="0" applyAlignment="0" applyProtection="0"/>
    <xf numFmtId="0" fontId="20" fillId="22" borderId="0" applyNumberFormat="0" applyBorder="0" applyAlignment="0" applyProtection="0"/>
    <xf numFmtId="43" fontId="46" fillId="0" borderId="0" quotePrefix="1" applyFont="0" applyFill="0" applyBorder="0" applyAlignment="0">
      <protection locked="0"/>
    </xf>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81"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0" fontId="20" fillId="0" borderId="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4" borderId="0" applyNumberFormat="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81" fillId="0" borderId="0"/>
    <xf numFmtId="0" fontId="20" fillId="0" borderId="0"/>
    <xf numFmtId="43" fontId="20" fillId="0" borderId="0" applyFont="0" applyFill="0" applyBorder="0" applyAlignment="0" applyProtection="0"/>
    <xf numFmtId="0" fontId="20" fillId="0" borderId="0"/>
    <xf numFmtId="43" fontId="58" fillId="0" borderId="0" applyFont="0" applyFill="0" applyBorder="0" applyAlignment="0" applyProtection="0"/>
    <xf numFmtId="0" fontId="97"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154"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9"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97"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97"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58" fillId="0" borderId="0" applyFont="0" applyFill="0" applyBorder="0" applyAlignment="0" applyProtection="0"/>
    <xf numFmtId="0" fontId="81" fillId="0" borderId="0"/>
    <xf numFmtId="9"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81" fillId="0" borderId="0"/>
    <xf numFmtId="0" fontId="97" fillId="0" borderId="0">
      <alignment vertical="top"/>
    </xf>
    <xf numFmtId="0" fontId="97" fillId="0" borderId="0">
      <alignment vertical="top"/>
    </xf>
    <xf numFmtId="0" fontId="97" fillId="0" borderId="0">
      <alignment vertical="top"/>
    </xf>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7" fillId="0" borderId="0">
      <alignment vertical="top"/>
    </xf>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81"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0" fontId="20" fillId="0" borderId="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81" fillId="0" borderId="0"/>
    <xf numFmtId="0" fontId="20" fillId="0" borderId="0"/>
    <xf numFmtId="0" fontId="20" fillId="0" borderId="0"/>
    <xf numFmtId="43" fontId="58" fillId="0" borderId="0" applyFont="0" applyFill="0" applyBorder="0" applyAlignment="0" applyProtection="0"/>
    <xf numFmtId="0" fontId="97"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7" fillId="0" borderId="0">
      <alignment vertical="top"/>
    </xf>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154"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20" fillId="0" borderId="0" applyFont="0" applyFill="0" applyBorder="0" applyAlignment="0" applyProtection="0"/>
    <xf numFmtId="9"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154"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97"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97" fillId="0" borderId="0">
      <alignment vertical="top"/>
    </xf>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58" fillId="0" borderId="0" applyFont="0" applyFill="0" applyBorder="0" applyAlignment="0" applyProtection="0"/>
    <xf numFmtId="0" fontId="81" fillId="0" borderId="0"/>
    <xf numFmtId="9" fontId="58" fillId="0" borderId="0" applyFont="0" applyFill="0" applyBorder="0" applyAlignment="0" applyProtection="0"/>
    <xf numFmtId="0" fontId="20" fillId="0" borderId="0"/>
    <xf numFmtId="0" fontId="8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81"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43" fontId="20" fillId="0" borderId="0" applyFont="0" applyFill="0" applyBorder="0" applyAlignment="0" applyProtection="0"/>
    <xf numFmtId="43" fontId="58"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154" fillId="0" borderId="0">
      <alignment vertical="top"/>
    </xf>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81" fillId="0" borderId="0"/>
    <xf numFmtId="9" fontId="58"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9" fontId="58" fillId="0" borderId="0" applyFont="0" applyFill="0" applyBorder="0" applyAlignment="0" applyProtection="0"/>
    <xf numFmtId="0" fontId="20" fillId="0" borderId="0"/>
    <xf numFmtId="0" fontId="20" fillId="0" borderId="0"/>
    <xf numFmtId="0" fontId="20" fillId="0" borderId="0"/>
    <xf numFmtId="9" fontId="58" fillId="0" borderId="0" applyFont="0" applyFill="0" applyBorder="0" applyAlignment="0" applyProtection="0"/>
    <xf numFmtId="0" fontId="20" fillId="0" borderId="0"/>
    <xf numFmtId="9" fontId="58" fillId="0" borderId="0" applyFont="0" applyFill="0" applyBorder="0" applyAlignment="0" applyProtection="0"/>
    <xf numFmtId="0" fontId="20" fillId="0" borderId="0"/>
    <xf numFmtId="0" fontId="20" fillId="0" borderId="0"/>
    <xf numFmtId="0" fontId="81" fillId="0" borderId="0"/>
    <xf numFmtId="0" fontId="20" fillId="0" borderId="0"/>
    <xf numFmtId="43" fontId="58" fillId="0" borderId="0" applyFont="0" applyFill="0" applyBorder="0" applyAlignment="0" applyProtection="0"/>
    <xf numFmtId="0" fontId="97" fillId="0" borderId="0">
      <alignment vertical="top"/>
    </xf>
    <xf numFmtId="0" fontId="20" fillId="0" borderId="0"/>
    <xf numFmtId="0" fontId="20" fillId="0" borderId="0"/>
    <xf numFmtId="9" fontId="58"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0" fontId="154"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154" fillId="0" borderId="0" applyFont="0" applyFill="0" applyBorder="0" applyAlignment="0" applyProtection="0"/>
    <xf numFmtId="43" fontId="20" fillId="0" borderId="0" applyFont="0" applyFill="0" applyBorder="0" applyAlignment="0" applyProtection="0"/>
    <xf numFmtId="0" fontId="97"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97"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58" fillId="0" borderId="0" applyFont="0" applyFill="0" applyBorder="0" applyAlignment="0" applyProtection="0"/>
    <xf numFmtId="0" fontId="81" fillId="0" borderId="0"/>
    <xf numFmtId="9" fontId="58" fillId="0" borderId="0" applyFont="0" applyFill="0" applyBorder="0" applyAlignment="0" applyProtection="0"/>
    <xf numFmtId="0" fontId="81" fillId="0" borderId="0"/>
    <xf numFmtId="0" fontId="97"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7"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46"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58" fillId="0" borderId="0"/>
    <xf numFmtId="0" fontId="20" fillId="0" borderId="0"/>
    <xf numFmtId="43" fontId="20" fillId="0" borderId="0" applyFont="0" applyFill="0" applyBorder="0" applyAlignment="0" applyProtection="0"/>
    <xf numFmtId="0" fontId="20" fillId="0" borderId="0"/>
    <xf numFmtId="0" fontId="20" fillId="0" borderId="0"/>
    <xf numFmtId="43" fontId="154"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0" fontId="107"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7" fillId="0" borderId="0">
      <alignment vertical="top"/>
    </xf>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26"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46" fillId="0" borderId="0"/>
    <xf numFmtId="0" fontId="20" fillId="0" borderId="0"/>
    <xf numFmtId="43" fontId="58" fillId="0" borderId="0" applyFont="0" applyFill="0" applyBorder="0" applyAlignment="0" applyProtection="0"/>
    <xf numFmtId="0" fontId="46" fillId="0" borderId="0"/>
    <xf numFmtId="0" fontId="20" fillId="0" borderId="0"/>
    <xf numFmtId="43" fontId="46" fillId="0" borderId="0" quotePrefix="1" applyFont="0" applyFill="0" applyBorder="0" applyAlignment="0">
      <protection locked="0"/>
    </xf>
    <xf numFmtId="9" fontId="58" fillId="0" borderId="0" applyFont="0" applyFill="0" applyBorder="0" applyAlignment="0" applyProtection="0"/>
    <xf numFmtId="9"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58"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107"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107" fillId="0" borderId="0">
      <alignment vertical="top"/>
    </xf>
    <xf numFmtId="0" fontId="107" fillId="0" borderId="0">
      <alignment vertical="top"/>
    </xf>
    <xf numFmtId="0" fontId="107" fillId="0" borderId="0">
      <alignment vertical="top"/>
    </xf>
    <xf numFmtId="43" fontId="20" fillId="0" borderId="0" applyFont="0" applyFill="0" applyBorder="0" applyAlignment="0" applyProtection="0"/>
    <xf numFmtId="0" fontId="20" fillId="0" borderId="0"/>
    <xf numFmtId="0" fontId="20" fillId="15" borderId="21" applyNumberFormat="0" applyFont="0" applyAlignment="0" applyProtection="0"/>
    <xf numFmtId="0" fontId="154" fillId="0" borderId="0">
      <alignment vertical="top"/>
    </xf>
    <xf numFmtId="43" fontId="154"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0" fontId="58" fillId="0" borderId="0"/>
    <xf numFmtId="43" fontId="154" fillId="0" borderId="0" applyFont="0" applyFill="0" applyBorder="0" applyAlignment="0" applyProtection="0"/>
    <xf numFmtId="0" fontId="46" fillId="0" borderId="0"/>
    <xf numFmtId="43" fontId="46" fillId="0" borderId="0" applyFont="0" applyFill="0" applyBorder="0" applyAlignment="0" applyProtection="0"/>
    <xf numFmtId="0" fontId="107" fillId="0" borderId="0">
      <alignment vertical="top"/>
    </xf>
    <xf numFmtId="0" fontId="20" fillId="0" borderId="0"/>
    <xf numFmtId="43" fontId="46"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9" fontId="20" fillId="0" borderId="0" applyFont="0" applyFill="0" applyBorder="0" applyAlignment="0" applyProtection="0"/>
    <xf numFmtId="0" fontId="107" fillId="0" borderId="0">
      <alignment vertical="top"/>
    </xf>
    <xf numFmtId="0" fontId="107" fillId="0" borderId="0">
      <alignment vertical="top"/>
    </xf>
    <xf numFmtId="9" fontId="20" fillId="0" borderId="0" applyFont="0" applyFill="0" applyBorder="0" applyAlignment="0" applyProtection="0"/>
    <xf numFmtId="0" fontId="46" fillId="0" borderId="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46" fillId="0" borderId="0"/>
    <xf numFmtId="9"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43"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9" fontId="58"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154"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43" fontId="46"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54" fillId="0" borderId="0">
      <alignment vertical="top"/>
    </xf>
    <xf numFmtId="43" fontId="154"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107" fillId="0" borderId="0">
      <alignment vertical="top"/>
    </xf>
    <xf numFmtId="0" fontId="20" fillId="0" borderId="0"/>
    <xf numFmtId="0" fontId="20" fillId="0" borderId="0"/>
    <xf numFmtId="0" fontId="20" fillId="0" borderId="0"/>
    <xf numFmtId="0" fontId="20" fillId="0" borderId="0"/>
    <xf numFmtId="0" fontId="107" fillId="0" borderId="0">
      <alignment vertical="top"/>
    </xf>
    <xf numFmtId="0" fontId="107" fillId="0" borderId="0">
      <alignment vertical="top"/>
    </xf>
    <xf numFmtId="0" fontId="20" fillId="0" borderId="0"/>
    <xf numFmtId="9" fontId="20" fillId="0" borderId="0" applyFont="0" applyFill="0" applyBorder="0" applyAlignment="0" applyProtection="0"/>
    <xf numFmtId="0" fontId="107" fillId="0" borderId="0">
      <alignment vertical="top"/>
    </xf>
    <xf numFmtId="0" fontId="10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0" fontId="20" fillId="0" borderId="0"/>
    <xf numFmtId="0" fontId="20" fillId="29" borderId="0" applyNumberFormat="0" applyBorder="0" applyAlignment="0" applyProtection="0"/>
    <xf numFmtId="0" fontId="20" fillId="30" borderId="0" applyNumberFormat="0" applyBorder="0" applyAlignment="0" applyProtection="0"/>
    <xf numFmtId="0" fontId="20" fillId="0" borderId="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0" fontId="20" fillId="0" borderId="0"/>
    <xf numFmtId="0" fontId="20" fillId="25" borderId="0" applyNumberFormat="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58"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154"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3"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8"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9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5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9" fontId="46" fillId="0" borderId="0" quotePrefix="1" applyFont="0" applyFill="0" applyBorder="0" applyAlignment="0">
      <protection locked="0"/>
    </xf>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97"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46" fillId="0" borderId="0"/>
    <xf numFmtId="0" fontId="20" fillId="0" borderId="0"/>
    <xf numFmtId="43" fontId="20" fillId="0" borderId="0" applyFont="0" applyFill="0" applyBorder="0" applyAlignment="0" applyProtection="0"/>
    <xf numFmtId="0" fontId="20" fillId="17" borderId="0" applyNumberFormat="0" applyBorder="0" applyAlignment="0" applyProtection="0"/>
    <xf numFmtId="0" fontId="107" fillId="0" borderId="0">
      <alignment vertical="top"/>
    </xf>
    <xf numFmtId="0" fontId="9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0" fontId="20" fillId="0" borderId="0"/>
    <xf numFmtId="9" fontId="58"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7" fillId="0" borderId="0">
      <alignment vertical="top"/>
    </xf>
    <xf numFmtId="0" fontId="20" fillId="34" borderId="0" applyNumberFormat="0" applyBorder="0" applyAlignment="0" applyProtection="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9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9" fontId="46" fillId="0" borderId="0" applyFont="0" applyFill="0" applyBorder="0" applyAlignment="0" applyProtection="0"/>
    <xf numFmtId="0" fontId="20" fillId="25" borderId="0" applyNumberFormat="0" applyBorder="0" applyAlignment="0" applyProtection="0"/>
    <xf numFmtId="0" fontId="20" fillId="17"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30" borderId="0" applyNumberFormat="0" applyBorder="0" applyAlignment="0" applyProtection="0"/>
    <xf numFmtId="43" fontId="20" fillId="0" borderId="0" applyFont="0" applyFill="0" applyBorder="0" applyAlignment="0" applyProtection="0"/>
    <xf numFmtId="0" fontId="20" fillId="0" borderId="0"/>
    <xf numFmtId="0" fontId="107"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107"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58"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97" fillId="0" borderId="0">
      <alignment vertical="top"/>
    </xf>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17" borderId="0" applyNumberFormat="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107" fillId="0" borderId="0">
      <alignment vertical="top"/>
    </xf>
    <xf numFmtId="0" fontId="107" fillId="0" borderId="0">
      <alignment vertical="top"/>
    </xf>
    <xf numFmtId="0" fontId="107" fillId="0" borderId="0">
      <alignment vertical="top"/>
    </xf>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38"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30" borderId="0" applyNumberFormat="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58"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107" fillId="0" borderId="0">
      <alignment vertical="top"/>
    </xf>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154"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58"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154"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46" fillId="0" borderId="0"/>
    <xf numFmtId="0" fontId="20" fillId="0" borderId="0"/>
    <xf numFmtId="0" fontId="20" fillId="0" borderId="0"/>
    <xf numFmtId="0" fontId="10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97"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38" borderId="0" applyNumberFormat="0" applyBorder="0" applyAlignment="0" applyProtection="0"/>
    <xf numFmtId="0" fontId="20" fillId="0" borderId="0"/>
    <xf numFmtId="0" fontId="20" fillId="3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46"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107"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107" fillId="0" borderId="0">
      <alignment vertical="top"/>
    </xf>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43" fontId="20"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97" fillId="0" borderId="0">
      <alignment vertical="top"/>
    </xf>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46"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46" fillId="0" borderId="0" quotePrefix="1" applyFont="0" applyFill="0" applyBorder="0" applyAlignment="0">
      <protection locked="0"/>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37" borderId="0" applyNumberFormat="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97" fillId="0" borderId="0">
      <alignment vertical="top"/>
    </xf>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46" fillId="0" borderId="0"/>
    <xf numFmtId="43" fontId="20" fillId="0" borderId="0" applyFont="0" applyFill="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107"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15" borderId="21" applyNumberFormat="0" applyFont="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07"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0" fontId="20" fillId="0" borderId="0"/>
    <xf numFmtId="0" fontId="20" fillId="0" borderId="0"/>
    <xf numFmtId="0" fontId="20" fillId="0" borderId="0"/>
    <xf numFmtId="0" fontId="20" fillId="0" borderId="0"/>
    <xf numFmtId="43" fontId="46" fillId="0" borderId="0" quotePrefix="1" applyFont="0" applyFill="0" applyBorder="0" applyAlignment="0">
      <protection locked="0"/>
    </xf>
    <xf numFmtId="43" fontId="58"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46" fillId="0" borderId="0"/>
    <xf numFmtId="0" fontId="107"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107"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58" fillId="0" borderId="0"/>
    <xf numFmtId="0" fontId="20" fillId="0" borderId="0"/>
    <xf numFmtId="43" fontId="20" fillId="0" borderId="0" applyFont="0" applyFill="0" applyBorder="0" applyAlignment="0" applyProtection="0"/>
    <xf numFmtId="0" fontId="20" fillId="0" borderId="0"/>
    <xf numFmtId="0" fontId="20" fillId="0" borderId="0"/>
    <xf numFmtId="43" fontId="154"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0" fontId="107"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7" fillId="0" borderId="0">
      <alignment vertical="top"/>
    </xf>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154"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97" fillId="0" borderId="0">
      <alignment vertical="top"/>
    </xf>
    <xf numFmtId="43" fontId="20" fillId="0" borderId="0" applyFont="0" applyFill="0" applyBorder="0" applyAlignment="0" applyProtection="0"/>
    <xf numFmtId="0" fontId="20" fillId="34" borderId="0" applyNumberFormat="0" applyBorder="0" applyAlignment="0" applyProtection="0"/>
    <xf numFmtId="0" fontId="20" fillId="0" borderId="0"/>
    <xf numFmtId="9" fontId="20" fillId="0" borderId="0" applyFont="0" applyFill="0" applyBorder="0" applyAlignment="0" applyProtection="0"/>
    <xf numFmtId="0" fontId="20" fillId="0" borderId="0"/>
    <xf numFmtId="0" fontId="97" fillId="0" borderId="0">
      <alignment vertical="top"/>
    </xf>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46" fillId="0" borderId="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43" fontId="20" fillId="0" borderId="0" applyFont="0" applyFill="0" applyBorder="0" applyAlignment="0" applyProtection="0"/>
    <xf numFmtId="43" fontId="58" fillId="0" borderId="0" applyFont="0" applyFill="0" applyBorder="0" applyAlignment="0" applyProtection="0"/>
    <xf numFmtId="0" fontId="46" fillId="0" borderId="0"/>
    <xf numFmtId="0" fontId="20" fillId="21" borderId="0" applyNumberFormat="0" applyBorder="0" applyAlignment="0" applyProtection="0"/>
    <xf numFmtId="43" fontId="46" fillId="0" borderId="0" quotePrefix="1" applyFont="0" applyFill="0" applyBorder="0" applyAlignment="0">
      <protection locked="0"/>
    </xf>
    <xf numFmtId="9" fontId="58" fillId="0" borderId="0" applyFont="0" applyFill="0" applyBorder="0" applyAlignment="0" applyProtection="0"/>
    <xf numFmtId="9"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58"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107"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43" fontId="20" fillId="0" borderId="0" applyFont="0" applyFill="0" applyBorder="0" applyAlignment="0" applyProtection="0"/>
    <xf numFmtId="0" fontId="20" fillId="0" borderId="0"/>
    <xf numFmtId="0" fontId="20" fillId="15" borderId="21" applyNumberFormat="0" applyFont="0" applyAlignment="0" applyProtection="0"/>
    <xf numFmtId="0" fontId="154" fillId="0" borderId="0">
      <alignment vertical="top"/>
    </xf>
    <xf numFmtId="43" fontId="154"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0" fontId="58" fillId="0" borderId="0"/>
    <xf numFmtId="43" fontId="154" fillId="0" borderId="0" applyFont="0" applyFill="0" applyBorder="0" applyAlignment="0" applyProtection="0"/>
    <xf numFmtId="0" fontId="46" fillId="0" borderId="0"/>
    <xf numFmtId="43" fontId="46" fillId="0" borderId="0" applyFont="0" applyFill="0" applyBorder="0" applyAlignment="0" applyProtection="0"/>
    <xf numFmtId="0" fontId="107" fillId="0" borderId="0">
      <alignment vertical="top"/>
    </xf>
    <xf numFmtId="0" fontId="20" fillId="0" borderId="0"/>
    <xf numFmtId="43" fontId="46"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9" fontId="20" fillId="0" borderId="0" applyFont="0" applyFill="0" applyBorder="0" applyAlignment="0" applyProtection="0"/>
    <xf numFmtId="0" fontId="107" fillId="0" borderId="0">
      <alignment vertical="top"/>
    </xf>
    <xf numFmtId="0" fontId="107" fillId="0" borderId="0">
      <alignment vertical="top"/>
    </xf>
    <xf numFmtId="9" fontId="20" fillId="0" borderId="0" applyFont="0" applyFill="0" applyBorder="0" applyAlignment="0" applyProtection="0"/>
    <xf numFmtId="0" fontId="46" fillId="0" borderId="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46" fillId="0" borderId="0"/>
    <xf numFmtId="9"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43"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154"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43" fontId="46"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54" fillId="0" borderId="0">
      <alignment vertical="top"/>
    </xf>
    <xf numFmtId="43" fontId="154"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107" fillId="0" borderId="0">
      <alignment vertical="top"/>
    </xf>
    <xf numFmtId="0" fontId="107" fillId="0" borderId="0">
      <alignment vertical="top"/>
    </xf>
    <xf numFmtId="0" fontId="20" fillId="0" borderId="0"/>
    <xf numFmtId="0" fontId="20" fillId="0" borderId="0"/>
    <xf numFmtId="0" fontId="107" fillId="0" borderId="0">
      <alignment vertical="top"/>
    </xf>
    <xf numFmtId="0" fontId="107"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46" fillId="0" borderId="0"/>
    <xf numFmtId="0" fontId="20" fillId="0" borderId="0"/>
    <xf numFmtId="43" fontId="20" fillId="0" borderId="0" applyFont="0" applyFill="0" applyBorder="0" applyAlignment="0" applyProtection="0"/>
    <xf numFmtId="0" fontId="20" fillId="0" borderId="0"/>
    <xf numFmtId="0" fontId="107"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34" borderId="0" applyNumberFormat="0" applyBorder="0" applyAlignment="0" applyProtection="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7"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107" fillId="0" borderId="0">
      <alignment vertical="top"/>
    </xf>
    <xf numFmtId="0" fontId="107" fillId="0" borderId="0">
      <alignment vertical="top"/>
    </xf>
    <xf numFmtId="0" fontId="107" fillId="0" borderId="0">
      <alignment vertical="top"/>
    </xf>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20" fillId="0" borderId="0"/>
    <xf numFmtId="0" fontId="107"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107"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7" fillId="0" borderId="0">
      <alignment vertical="top"/>
    </xf>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4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107"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07"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46" fillId="0" borderId="0"/>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46" fillId="0" borderId="0" applyFont="0" applyFill="0" applyBorder="0" applyAlignment="0" applyProtection="0"/>
    <xf numFmtId="0" fontId="20" fillId="0" borderId="0"/>
    <xf numFmtId="0" fontId="20" fillId="30" borderId="0" applyNumberFormat="0" applyBorder="0" applyAlignment="0" applyProtection="0"/>
    <xf numFmtId="0" fontId="20" fillId="0" borderId="0"/>
    <xf numFmtId="0" fontId="20" fillId="15" borderId="21" applyNumberFormat="0" applyFont="0" applyAlignment="0" applyProtection="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25" borderId="0" applyNumberFormat="0" applyBorder="0" applyAlignment="0" applyProtection="0"/>
    <xf numFmtId="0" fontId="20" fillId="26" borderId="0" applyNumberFormat="0" applyBorder="0" applyAlignment="0" applyProtection="0"/>
    <xf numFmtId="0" fontId="20" fillId="0" borderId="0"/>
    <xf numFmtId="0" fontId="20" fillId="0" borderId="0"/>
    <xf numFmtId="0" fontId="20" fillId="29" borderId="0" applyNumberFormat="0" applyBorder="0" applyAlignment="0" applyProtection="0"/>
    <xf numFmtId="0" fontId="20" fillId="30" borderId="0" applyNumberFormat="0" applyBorder="0" applyAlignment="0" applyProtection="0"/>
    <xf numFmtId="0" fontId="20" fillId="0" borderId="0"/>
    <xf numFmtId="0" fontId="20" fillId="0" borderId="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0" fontId="154" fillId="0" borderId="0">
      <alignment vertical="top"/>
    </xf>
    <xf numFmtId="0" fontId="154" fillId="0" borderId="0">
      <alignment vertical="top"/>
    </xf>
    <xf numFmtId="43" fontId="154"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0" fontId="58" fillId="0" borderId="0"/>
    <xf numFmtId="0" fontId="20" fillId="0" borderId="0"/>
    <xf numFmtId="0" fontId="20" fillId="0" borderId="0"/>
    <xf numFmtId="0" fontId="20" fillId="0" borderId="0"/>
    <xf numFmtId="0" fontId="20" fillId="0" borderId="0"/>
    <xf numFmtId="0" fontId="107" fillId="0" borderId="0">
      <alignment vertical="top"/>
    </xf>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58"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154"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0" fontId="107"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7" fillId="0" borderId="0">
      <alignment vertical="top"/>
    </xf>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9" borderId="0" applyNumberFormat="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46" fillId="0" borderId="0"/>
    <xf numFmtId="0" fontId="20" fillId="0" borderId="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43" fontId="20" fillId="0" borderId="0" applyFont="0" applyFill="0" applyBorder="0" applyAlignment="0" applyProtection="0"/>
    <xf numFmtId="43" fontId="58" fillId="0" borderId="0" applyFont="0" applyFill="0" applyBorder="0" applyAlignment="0" applyProtection="0"/>
    <xf numFmtId="0" fontId="46" fillId="0" borderId="0"/>
    <xf numFmtId="0" fontId="20" fillId="0" borderId="0"/>
    <xf numFmtId="43" fontId="46" fillId="0" borderId="0" quotePrefix="1" applyFont="0" applyFill="0" applyBorder="0" applyAlignment="0">
      <protection locked="0"/>
    </xf>
    <xf numFmtId="9" fontId="58" fillId="0" borderId="0" applyFont="0" applyFill="0" applyBorder="0" applyAlignment="0" applyProtection="0"/>
    <xf numFmtId="9"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9" fontId="58"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20" fillId="0" borderId="0"/>
    <xf numFmtId="0" fontId="20" fillId="0" borderId="0"/>
    <xf numFmtId="0" fontId="107" fillId="0" borderId="0">
      <alignment vertical="top"/>
    </xf>
    <xf numFmtId="0" fontId="20" fillId="0" borderId="0"/>
    <xf numFmtId="43" fontId="46" fillId="0" borderId="0" applyFont="0" applyFill="0" applyBorder="0" applyAlignment="0" applyProtection="0"/>
    <xf numFmtId="9" fontId="20" fillId="0" borderId="0" applyFont="0" applyFill="0" applyBorder="0" applyAlignment="0" applyProtection="0"/>
    <xf numFmtId="0" fontId="20" fillId="22"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0" borderId="0"/>
    <xf numFmtId="0" fontId="20" fillId="0" borderId="0"/>
    <xf numFmtId="0" fontId="20" fillId="0" borderId="0"/>
    <xf numFmtId="0" fontId="154" fillId="0" borderId="0">
      <alignment vertical="top"/>
    </xf>
    <xf numFmtId="43" fontId="46" fillId="0" borderId="0" applyFont="0" applyFill="0" applyBorder="0" applyAlignment="0" applyProtection="0"/>
    <xf numFmtId="0" fontId="20" fillId="0" borderId="0"/>
    <xf numFmtId="0" fontId="154" fillId="0" borderId="0">
      <alignment vertical="top"/>
    </xf>
    <xf numFmtId="43" fontId="20" fillId="0" borderId="0" applyFont="0" applyFill="0" applyBorder="0" applyAlignment="0" applyProtection="0"/>
    <xf numFmtId="0" fontId="20" fillId="0" borderId="0"/>
    <xf numFmtId="43" fontId="154" fillId="0" borderId="0" applyFont="0" applyFill="0" applyBorder="0" applyAlignment="0" applyProtection="0"/>
    <xf numFmtId="0" fontId="20" fillId="0" borderId="0"/>
    <xf numFmtId="0" fontId="20" fillId="0" borderId="0"/>
    <xf numFmtId="0" fontId="20" fillId="37" borderId="0" applyNumberFormat="0" applyBorder="0" applyAlignment="0" applyProtection="0"/>
    <xf numFmtId="0" fontId="20" fillId="0" borderId="0"/>
    <xf numFmtId="0" fontId="20" fillId="0" borderId="0"/>
    <xf numFmtId="0" fontId="20" fillId="34" borderId="0" applyNumberFormat="0" applyBorder="0" applyAlignment="0" applyProtection="0"/>
    <xf numFmtId="0" fontId="20" fillId="0" borderId="0"/>
    <xf numFmtId="43" fontId="20" fillId="0" borderId="0" applyFont="0" applyFill="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15" borderId="21" applyNumberFormat="0" applyFont="0" applyAlignment="0" applyProtection="0"/>
    <xf numFmtId="0" fontId="20" fillId="0" borderId="0"/>
    <xf numFmtId="0" fontId="154" fillId="0" borderId="0">
      <alignment vertical="top"/>
    </xf>
    <xf numFmtId="43" fontId="154"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15" borderId="21" applyNumberFormat="0" applyFont="0" applyAlignment="0" applyProtection="0"/>
    <xf numFmtId="0" fontId="58" fillId="0" borderId="0"/>
    <xf numFmtId="0" fontId="20" fillId="0" borderId="0"/>
    <xf numFmtId="0" fontId="20" fillId="0" borderId="0"/>
    <xf numFmtId="0" fontId="107" fillId="0" borderId="0">
      <alignment vertical="top"/>
    </xf>
    <xf numFmtId="0" fontId="20" fillId="0" borderId="0"/>
    <xf numFmtId="9"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154" fillId="0" borderId="0" applyFont="0" applyFill="0" applyBorder="0" applyAlignment="0" applyProtection="0"/>
    <xf numFmtId="0" fontId="46" fillId="0" borderId="0"/>
    <xf numFmtId="43" fontId="46" fillId="0" borderId="0" applyFont="0" applyFill="0" applyBorder="0" applyAlignment="0" applyProtection="0"/>
    <xf numFmtId="0" fontId="107" fillId="0" borderId="0">
      <alignment vertical="top"/>
    </xf>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0" fontId="20" fillId="17" borderId="0" applyNumberFormat="0" applyBorder="0" applyAlignment="0" applyProtection="0"/>
    <xf numFmtId="9" fontId="20" fillId="0" borderId="0" applyFont="0" applyFill="0" applyBorder="0" applyAlignment="0" applyProtection="0"/>
    <xf numFmtId="0" fontId="107" fillId="0" borderId="0">
      <alignment vertical="top"/>
    </xf>
    <xf numFmtId="0" fontId="107" fillId="0" borderId="0">
      <alignment vertical="top"/>
    </xf>
    <xf numFmtId="9"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0" fontId="20" fillId="18" borderId="0" applyNumberFormat="0" applyBorder="0" applyAlignment="0" applyProtection="0"/>
    <xf numFmtId="0" fontId="20" fillId="0" borderId="0"/>
    <xf numFmtId="0" fontId="20" fillId="0" borderId="0"/>
    <xf numFmtId="0" fontId="46" fillId="0" borderId="0"/>
    <xf numFmtId="9"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107"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43"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154"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0" fontId="154" fillId="0" borderId="0">
      <alignment vertical="top"/>
    </xf>
    <xf numFmtId="43" fontId="154"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154"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107" fillId="0" borderId="0">
      <alignment vertical="top"/>
    </xf>
    <xf numFmtId="0" fontId="107" fillId="0" borderId="0">
      <alignment vertical="top"/>
    </xf>
    <xf numFmtId="0" fontId="20" fillId="0" borderId="0"/>
    <xf numFmtId="0" fontId="20" fillId="0" borderId="0"/>
    <xf numFmtId="0" fontId="107" fillId="0" borderId="0">
      <alignment vertical="top"/>
    </xf>
    <xf numFmtId="0" fontId="107"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21" borderId="0" applyNumberFormat="0" applyBorder="0" applyAlignment="0" applyProtection="0"/>
    <xf numFmtId="0" fontId="20" fillId="22" borderId="0" applyNumberFormat="0" applyBorder="0" applyAlignment="0" applyProtection="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97" fillId="0" borderId="0">
      <alignment vertical="top"/>
    </xf>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9" fontId="58"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58"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97"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9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7" fillId="0" borderId="0">
      <alignment vertical="top"/>
    </xf>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43" fontId="46" fillId="0" borderId="0" quotePrefix="1" applyFont="0" applyFill="0" applyBorder="0" applyAlignment="0">
      <protection locked="0"/>
    </xf>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97" fillId="0" borderId="0">
      <alignment vertical="top"/>
    </xf>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81"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58"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46" fillId="0" borderId="0"/>
    <xf numFmtId="0" fontId="20" fillId="0" borderId="0"/>
    <xf numFmtId="0" fontId="20" fillId="0" borderId="0"/>
    <xf numFmtId="0" fontId="20" fillId="0" borderId="0"/>
    <xf numFmtId="0" fontId="107"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21"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107" fillId="0" borderId="0">
      <alignment vertical="top"/>
    </xf>
    <xf numFmtId="0" fontId="20" fillId="15" borderId="21" applyNumberFormat="0" applyFont="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34" borderId="0" applyNumberFormat="0" applyBorder="0" applyAlignment="0" applyProtection="0"/>
    <xf numFmtId="0" fontId="107" fillId="0" borderId="0">
      <alignment vertical="top"/>
    </xf>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7" fillId="0" borderId="0">
      <alignment vertical="top"/>
    </xf>
    <xf numFmtId="0" fontId="20" fillId="33" borderId="0" applyNumberFormat="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20" fillId="25"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107" fillId="0" borderId="0">
      <alignment vertical="top"/>
    </xf>
    <xf numFmtId="0" fontId="107" fillId="0" borderId="0">
      <alignment vertical="top"/>
    </xf>
    <xf numFmtId="0" fontId="107" fillId="0" borderId="0">
      <alignment vertical="top"/>
    </xf>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81" fillId="0" borderId="0"/>
    <xf numFmtId="0" fontId="20" fillId="0" borderId="0"/>
    <xf numFmtId="0" fontId="20" fillId="0" borderId="0"/>
    <xf numFmtId="0" fontId="20" fillId="0" borderId="0"/>
    <xf numFmtId="0" fontId="97" fillId="0" borderId="0">
      <alignment vertical="top"/>
    </xf>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9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46" fillId="0" borderId="0" quotePrefix="1" applyFont="0" applyFill="0" applyBorder="0" applyAlignment="0">
      <protection locked="0"/>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154"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20" fillId="0" borderId="0"/>
    <xf numFmtId="0" fontId="20" fillId="0" borderId="0"/>
    <xf numFmtId="0" fontId="107"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15" borderId="21" applyNumberFormat="0" applyFont="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58"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0" fontId="20" fillId="0" borderId="0"/>
    <xf numFmtId="0" fontId="20" fillId="18"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25" borderId="0" applyNumberFormat="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107" fillId="0" borderId="0">
      <alignment vertical="top"/>
    </xf>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154" fillId="0" borderId="0">
      <alignment vertical="top"/>
    </xf>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0" fontId="81"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46" fillId="0" borderId="0"/>
    <xf numFmtId="0" fontId="20" fillId="0" borderId="0"/>
    <xf numFmtId="0" fontId="4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81"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46"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5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154"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20" fillId="0" borderId="0"/>
    <xf numFmtId="0" fontId="107"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58"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107"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46" fillId="0" borderId="0"/>
    <xf numFmtId="0" fontId="46" fillId="0" borderId="0"/>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6" borderId="0" applyNumberFormat="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46" fillId="0" borderId="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43" fontId="20" fillId="0" borderId="0" applyFont="0" applyFill="0" applyBorder="0" applyAlignment="0" applyProtection="0"/>
    <xf numFmtId="43" fontId="58" fillId="0" borderId="0" applyFont="0" applyFill="0" applyBorder="0" applyAlignment="0" applyProtection="0"/>
    <xf numFmtId="0" fontId="46" fillId="0" borderId="0"/>
    <xf numFmtId="0" fontId="20" fillId="0" borderId="0"/>
    <xf numFmtId="43" fontId="46" fillId="0" borderId="0" quotePrefix="1" applyFont="0" applyFill="0" applyBorder="0" applyAlignment="0">
      <protection locked="0"/>
    </xf>
    <xf numFmtId="9" fontId="58" fillId="0" borderId="0" applyFont="0" applyFill="0" applyBorder="0" applyAlignment="0" applyProtection="0"/>
    <xf numFmtId="9"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58"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107"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43" fontId="20" fillId="0" borderId="0" applyFont="0" applyFill="0" applyBorder="0" applyAlignment="0" applyProtection="0"/>
    <xf numFmtId="0" fontId="20" fillId="0" borderId="0"/>
    <xf numFmtId="0" fontId="20" fillId="15" borderId="21" applyNumberFormat="0" applyFont="0" applyAlignment="0" applyProtection="0"/>
    <xf numFmtId="0" fontId="154" fillId="0" borderId="0">
      <alignment vertical="top"/>
    </xf>
    <xf numFmtId="43" fontId="154"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0" fontId="58" fillId="0" borderId="0"/>
    <xf numFmtId="43" fontId="154" fillId="0" borderId="0" applyFont="0" applyFill="0" applyBorder="0" applyAlignment="0" applyProtection="0"/>
    <xf numFmtId="0" fontId="46" fillId="0" borderId="0"/>
    <xf numFmtId="43" fontId="46" fillId="0" borderId="0" applyFont="0" applyFill="0" applyBorder="0" applyAlignment="0" applyProtection="0"/>
    <xf numFmtId="0" fontId="107" fillId="0" borderId="0">
      <alignment vertical="top"/>
    </xf>
    <xf numFmtId="0" fontId="20" fillId="0" borderId="0"/>
    <xf numFmtId="43" fontId="46"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9" fontId="20" fillId="0" borderId="0" applyFont="0" applyFill="0" applyBorder="0" applyAlignment="0" applyProtection="0"/>
    <xf numFmtId="0" fontId="107" fillId="0" borderId="0">
      <alignment vertical="top"/>
    </xf>
    <xf numFmtId="0" fontId="107" fillId="0" borderId="0">
      <alignment vertical="top"/>
    </xf>
    <xf numFmtId="9" fontId="20" fillId="0" borderId="0" applyFont="0" applyFill="0" applyBorder="0" applyAlignment="0" applyProtection="0"/>
    <xf numFmtId="0" fontId="46" fillId="0" borderId="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46" fillId="0" borderId="0"/>
    <xf numFmtId="9"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43"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154"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43" fontId="46"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54" fillId="0" borderId="0">
      <alignment vertical="top"/>
    </xf>
    <xf numFmtId="43" fontId="154"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34" borderId="0" applyNumberFormat="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107" fillId="0" borderId="0">
      <alignment vertical="top"/>
    </xf>
    <xf numFmtId="0" fontId="107" fillId="0" borderId="0">
      <alignment vertical="top"/>
    </xf>
    <xf numFmtId="0" fontId="20" fillId="0" borderId="0"/>
    <xf numFmtId="0" fontId="20" fillId="0" borderId="0"/>
    <xf numFmtId="0" fontId="107" fillId="0" borderId="0">
      <alignment vertical="top"/>
    </xf>
    <xf numFmtId="0" fontId="107"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46" fillId="0" borderId="0"/>
    <xf numFmtId="0" fontId="20" fillId="0" borderId="0"/>
    <xf numFmtId="43" fontId="20" fillId="0" borderId="0" applyFont="0" applyFill="0" applyBorder="0" applyAlignment="0" applyProtection="0"/>
    <xf numFmtId="0" fontId="20" fillId="0" borderId="0"/>
    <xf numFmtId="0" fontId="107"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34" borderId="0" applyNumberFormat="0" applyBorder="0" applyAlignment="0" applyProtection="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7"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107" fillId="0" borderId="0">
      <alignment vertical="top"/>
    </xf>
    <xf numFmtId="0" fontId="107" fillId="0" borderId="0">
      <alignment vertical="top"/>
    </xf>
    <xf numFmtId="0" fontId="107" fillId="0" borderId="0">
      <alignment vertical="top"/>
    </xf>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20" fillId="0" borderId="0"/>
    <xf numFmtId="0" fontId="107"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0" fontId="97" fillId="0" borderId="0">
      <alignment vertical="top"/>
    </xf>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107"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7" fillId="0" borderId="0">
      <alignment vertical="top"/>
    </xf>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4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107"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07"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46" fillId="0" borderId="0"/>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0" fontId="20" fillId="0" borderId="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7" fillId="0" borderId="0">
      <alignment vertical="top"/>
    </xf>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97" fillId="0" borderId="0">
      <alignment vertical="top"/>
    </xf>
    <xf numFmtId="0" fontId="20" fillId="0" borderId="0"/>
    <xf numFmtId="0" fontId="20" fillId="0" borderId="0"/>
    <xf numFmtId="0" fontId="20" fillId="0" borderId="0"/>
    <xf numFmtId="9" fontId="20" fillId="0" borderId="0" applyFont="0" applyFill="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21" borderId="0" applyNumberFormat="0" applyBorder="0" applyAlignment="0" applyProtection="0"/>
    <xf numFmtId="0" fontId="20" fillId="22" borderId="0" applyNumberFormat="0" applyBorder="0" applyAlignment="0" applyProtection="0"/>
    <xf numFmtId="43" fontId="46" fillId="0" borderId="0" applyFont="0" applyFill="0" applyBorder="0" applyAlignment="0" applyProtection="0"/>
    <xf numFmtId="9" fontId="58"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97" fillId="0" borderId="0">
      <alignment vertical="top"/>
    </xf>
    <xf numFmtId="9" fontId="20" fillId="0" borderId="0" applyFont="0" applyFill="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29"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81" fillId="0" borderId="0"/>
    <xf numFmtId="43" fontId="46"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1" fillId="0" borderId="0"/>
    <xf numFmtId="0" fontId="20" fillId="0" borderId="0"/>
    <xf numFmtId="9" fontId="46" fillId="0" borderId="0" quotePrefix="1" applyFont="0" applyFill="0" applyBorder="0" applyAlignment="0">
      <protection locked="0"/>
    </xf>
    <xf numFmtId="9" fontId="46" fillId="0" borderId="0" quotePrefix="1" applyFont="0" applyFill="0" applyBorder="0" applyAlignment="0">
      <protection locked="0"/>
    </xf>
    <xf numFmtId="43" fontId="58" fillId="0" borderId="0" applyFont="0" applyFill="0" applyBorder="0" applyAlignment="0" applyProtection="0"/>
    <xf numFmtId="0" fontId="81"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46" fillId="0" borderId="0" quotePrefix="1" applyFont="0" applyFill="0" applyBorder="0" applyAlignment="0">
      <protection locked="0"/>
    </xf>
    <xf numFmtId="9" fontId="58"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0" fontId="20" fillId="0" borderId="0"/>
    <xf numFmtId="43" fontId="58" fillId="0" borderId="0" applyFont="0" applyFill="0" applyBorder="0" applyAlignment="0" applyProtection="0"/>
    <xf numFmtId="9" fontId="58"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9" fontId="20" fillId="0" borderId="0" applyFont="0" applyFill="0" applyBorder="0" applyAlignment="0" applyProtection="0"/>
    <xf numFmtId="0" fontId="20" fillId="0" borderId="0"/>
    <xf numFmtId="0" fontId="81" fillId="0" borderId="0"/>
    <xf numFmtId="43" fontId="46" fillId="0" borderId="0" quotePrefix="1" applyFont="0" applyFill="0" applyBorder="0" applyAlignment="0">
      <protection locked="0"/>
    </xf>
    <xf numFmtId="0" fontId="20" fillId="0" borderId="0"/>
    <xf numFmtId="0" fontId="20" fillId="0" borderId="0"/>
    <xf numFmtId="43" fontId="58" fillId="0" borderId="0" applyFont="0" applyFill="0" applyBorder="0" applyAlignment="0" applyProtection="0"/>
    <xf numFmtId="0" fontId="97" fillId="0" borderId="0">
      <alignment vertical="top"/>
    </xf>
    <xf numFmtId="0" fontId="20" fillId="0" borderId="0"/>
    <xf numFmtId="43" fontId="58"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9"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97" fillId="0" borderId="0">
      <alignment vertical="top"/>
    </xf>
    <xf numFmtId="0" fontId="97" fillId="0" borderId="0">
      <alignment vertical="top"/>
    </xf>
    <xf numFmtId="43" fontId="20" fillId="0" borderId="0" applyFont="0" applyFill="0" applyBorder="0" applyAlignment="0" applyProtection="0"/>
    <xf numFmtId="43" fontId="46" fillId="0" borderId="0" applyFont="0" applyFill="0" applyBorder="0" applyAlignment="0" applyProtection="0"/>
    <xf numFmtId="0" fontId="20" fillId="0" borderId="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97" fillId="0" borderId="0">
      <alignment vertical="top"/>
    </xf>
    <xf numFmtId="0" fontId="20" fillId="0" borderId="0"/>
    <xf numFmtId="0" fontId="20" fillId="0" borderId="0"/>
    <xf numFmtId="9" fontId="58" fillId="0" borderId="0" applyFont="0" applyFill="0" applyBorder="0" applyAlignment="0" applyProtection="0"/>
    <xf numFmtId="0" fontId="97" fillId="0" borderId="0">
      <alignment vertical="top"/>
    </xf>
    <xf numFmtId="0" fontId="20" fillId="0" borderId="0"/>
    <xf numFmtId="0" fontId="20" fillId="0" borderId="0"/>
    <xf numFmtId="0" fontId="97" fillId="0" borderId="0">
      <alignment vertical="top"/>
    </xf>
    <xf numFmtId="0" fontId="97" fillId="0" borderId="0">
      <alignment vertical="top"/>
    </xf>
    <xf numFmtId="43" fontId="20" fillId="0" borderId="0" applyFont="0" applyFill="0" applyBorder="0" applyAlignment="0" applyProtection="0"/>
    <xf numFmtId="0" fontId="58"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97" fillId="0" borderId="0">
      <alignment vertical="top"/>
    </xf>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9" fontId="46" fillId="0" borderId="0" applyFont="0" applyFill="0" applyBorder="0" applyAlignment="0" applyProtection="0"/>
    <xf numFmtId="0" fontId="58" fillId="0" borderId="0"/>
    <xf numFmtId="9" fontId="46" fillId="0" borderId="0" applyFont="0" applyFill="0" applyBorder="0" applyAlignment="0" applyProtection="0"/>
    <xf numFmtId="43" fontId="46" fillId="0" borderId="0" applyFont="0" applyFill="0" applyBorder="0" applyAlignment="0" applyProtection="0"/>
    <xf numFmtId="9"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154" fillId="0" borderId="0">
      <alignment vertical="top"/>
    </xf>
    <xf numFmtId="0" fontId="20" fillId="0" borderId="0"/>
    <xf numFmtId="0" fontId="20" fillId="0" borderId="0"/>
    <xf numFmtId="0" fontId="58" fillId="0" borderId="0"/>
    <xf numFmtId="0" fontId="58" fillId="0" borderId="0"/>
    <xf numFmtId="43" fontId="20" fillId="0" borderId="0" applyFont="0" applyFill="0" applyBorder="0" applyAlignment="0" applyProtection="0"/>
    <xf numFmtId="43" fontId="20" fillId="0" borderId="0" applyFont="0" applyFill="0" applyBorder="0" applyAlignment="0" applyProtection="0"/>
    <xf numFmtId="0" fontId="81" fillId="0" borderId="0"/>
    <xf numFmtId="43" fontId="46" fillId="0" borderId="0" quotePrefix="1" applyFont="0" applyFill="0" applyBorder="0" applyAlignment="0">
      <protection locked="0"/>
    </xf>
    <xf numFmtId="43" fontId="20" fillId="0" borderId="0" applyFont="0" applyFill="0" applyBorder="0" applyAlignment="0" applyProtection="0"/>
    <xf numFmtId="43" fontId="46" fillId="0" borderId="0" applyFont="0" applyFill="0" applyBorder="0" applyAlignment="0" applyProtection="0"/>
    <xf numFmtId="0" fontId="97" fillId="0" borderId="0">
      <alignment vertical="top"/>
    </xf>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9" fontId="46" fillId="0" borderId="0" quotePrefix="1" applyFont="0" applyFill="0" applyBorder="0" applyAlignment="0">
      <protection locked="0"/>
    </xf>
    <xf numFmtId="9" fontId="20" fillId="0" borderId="0" applyFont="0" applyFill="0" applyBorder="0" applyAlignment="0" applyProtection="0"/>
    <xf numFmtId="0" fontId="97" fillId="0" borderId="0">
      <alignment vertical="top"/>
    </xf>
    <xf numFmtId="9" fontId="58" fillId="0" borderId="0" applyFont="0" applyFill="0" applyBorder="0" applyAlignment="0" applyProtection="0"/>
    <xf numFmtId="9" fontId="20" fillId="0" borderId="0" applyFont="0" applyFill="0" applyBorder="0" applyAlignment="0" applyProtection="0"/>
    <xf numFmtId="0" fontId="97"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22" borderId="0" applyNumberFormat="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9" fontId="58" fillId="0" borderId="0" applyFont="0" applyFill="0" applyBorder="0" applyAlignment="0" applyProtection="0"/>
    <xf numFmtId="0" fontId="20" fillId="0" borderId="0"/>
    <xf numFmtId="0" fontId="20" fillId="0" borderId="0"/>
    <xf numFmtId="0" fontId="20" fillId="21" borderId="0" applyNumberFormat="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0" fontId="20" fillId="0" borderId="0"/>
    <xf numFmtId="43"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58" fillId="0" borderId="0" applyFont="0" applyFill="0" applyBorder="0" applyAlignment="0" applyProtection="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0" fontId="154"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54" fillId="0" borderId="0">
      <alignment vertical="top"/>
    </xf>
    <xf numFmtId="0" fontId="58" fillId="0" borderId="0"/>
    <xf numFmtId="0" fontId="58"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54"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58" fillId="0" borderId="0"/>
    <xf numFmtId="0" fontId="20" fillId="0" borderId="0"/>
    <xf numFmtId="43" fontId="20" fillId="0" borderId="0" applyFont="0" applyFill="0" applyBorder="0" applyAlignment="0" applyProtection="0"/>
    <xf numFmtId="43" fontId="154"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97"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34"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97" fillId="0" borderId="0">
      <alignment vertical="top"/>
    </xf>
    <xf numFmtId="0" fontId="97"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1"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81"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0" fontId="20" fillId="0" borderId="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81" fillId="0" borderId="0"/>
    <xf numFmtId="0" fontId="20" fillId="0" borderId="0"/>
    <xf numFmtId="43" fontId="20" fillId="0" borderId="0" applyFont="0" applyFill="0" applyBorder="0" applyAlignment="0" applyProtection="0"/>
    <xf numFmtId="0" fontId="20" fillId="0" borderId="0"/>
    <xf numFmtId="43" fontId="58" fillId="0" borderId="0" applyFont="0" applyFill="0" applyBorder="0" applyAlignment="0" applyProtection="0"/>
    <xf numFmtId="0" fontId="97"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154"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6" fillId="0" borderId="0" applyFont="0" applyFill="0" applyBorder="0" applyAlignment="0" applyProtection="0"/>
    <xf numFmtId="0" fontId="20" fillId="34" borderId="0" applyNumberFormat="0" applyBorder="0" applyAlignment="0" applyProtection="0"/>
    <xf numFmtId="43" fontId="46" fillId="0" borderId="0" applyFont="0" applyFill="0" applyBorder="0" applyAlignment="0" applyProtection="0"/>
    <xf numFmtId="0" fontId="20" fillId="33" borderId="0" applyNumberFormat="0" applyBorder="0" applyAlignment="0" applyProtection="0"/>
    <xf numFmtId="0" fontId="20" fillId="0" borderId="0"/>
    <xf numFmtId="0" fontId="20" fillId="0" borderId="0"/>
    <xf numFmtId="9"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43" fontId="46"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30" borderId="0" applyNumberFormat="0" applyBorder="0" applyAlignment="0" applyProtection="0"/>
    <xf numFmtId="0" fontId="20" fillId="0" borderId="0"/>
    <xf numFmtId="9" fontId="20" fillId="0" borderId="0" applyFont="0" applyFill="0" applyBorder="0" applyAlignment="0" applyProtection="0"/>
    <xf numFmtId="0" fontId="97"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97" fillId="0" borderId="0">
      <alignment vertical="top"/>
    </xf>
    <xf numFmtId="0" fontId="20" fillId="0" borderId="0"/>
    <xf numFmtId="43" fontId="58"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17" borderId="0" applyNumberFormat="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43" fontId="58" fillId="0" borderId="0" applyFont="0" applyFill="0" applyBorder="0" applyAlignment="0" applyProtection="0"/>
    <xf numFmtId="0" fontId="81" fillId="0" borderId="0"/>
    <xf numFmtId="9" fontId="58" fillId="0" borderId="0" applyFont="0" applyFill="0" applyBorder="0" applyAlignment="0" applyProtection="0"/>
    <xf numFmtId="0" fontId="20" fillId="0" borderId="0"/>
    <xf numFmtId="0" fontId="20" fillId="0" borderId="0"/>
    <xf numFmtId="0" fontId="81" fillId="0" borderId="0"/>
    <xf numFmtId="0" fontId="20" fillId="30" borderId="0" applyNumberFormat="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3" borderId="0" applyNumberFormat="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0" fontId="20" fillId="0" borderId="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29" borderId="0" applyNumberFormat="0" applyBorder="0" applyAlignment="0" applyProtection="0"/>
    <xf numFmtId="0" fontId="20" fillId="0" borderId="0"/>
    <xf numFmtId="0" fontId="20" fillId="0" borderId="0"/>
    <xf numFmtId="43" fontId="58" fillId="0" borderId="0" applyFont="0" applyFill="0" applyBorder="0" applyAlignment="0" applyProtection="0"/>
    <xf numFmtId="0" fontId="97"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154"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46" fillId="0" borderId="0" applyFont="0" applyFill="0" applyBorder="0" applyAlignment="0" applyProtection="0"/>
    <xf numFmtId="43" fontId="46"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9"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22" borderId="0" applyNumberFormat="0" applyBorder="0" applyAlignment="0" applyProtection="0"/>
    <xf numFmtId="0" fontId="81" fillId="0" borderId="0"/>
    <xf numFmtId="0" fontId="20" fillId="0" borderId="0"/>
    <xf numFmtId="0" fontId="20" fillId="0" borderId="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81" fillId="0" borderId="0"/>
    <xf numFmtId="0" fontId="20" fillId="37" borderId="0" applyNumberFormat="0" applyBorder="0" applyAlignment="0" applyProtection="0"/>
    <xf numFmtId="0" fontId="2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43" fontId="20" fillId="0" borderId="0" applyFont="0" applyFill="0" applyBorder="0" applyAlignment="0" applyProtection="0"/>
    <xf numFmtId="43" fontId="58"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81" fillId="0" borderId="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9" fontId="58"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9" fontId="58"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58"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26"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18" borderId="0" applyNumberFormat="0" applyBorder="0" applyAlignment="0" applyProtection="0"/>
    <xf numFmtId="0" fontId="20" fillId="0" borderId="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7"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7" fillId="0" borderId="0">
      <alignment vertical="top"/>
    </xf>
    <xf numFmtId="43" fontId="58"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97"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7" fillId="0" borderId="0">
      <alignment vertical="top"/>
    </xf>
    <xf numFmtId="43"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7" fillId="0" borderId="0">
      <alignment vertical="top"/>
    </xf>
    <xf numFmtId="43"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8"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quotePrefix="1" applyFont="0" applyFill="0" applyBorder="0" applyAlignment="0">
      <protection locked="0"/>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58"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0" fontId="20" fillId="0" borderId="0"/>
    <xf numFmtId="0" fontId="20" fillId="22" borderId="0" applyNumberFormat="0" applyBorder="0" applyAlignment="0" applyProtection="0"/>
    <xf numFmtId="43" fontId="20" fillId="0" borderId="0" applyFont="0" applyFill="0" applyBorder="0" applyAlignment="0" applyProtection="0"/>
    <xf numFmtId="0" fontId="20" fillId="21" borderId="0" applyNumberFormat="0" applyBorder="0" applyAlignment="0" applyProtection="0"/>
    <xf numFmtId="0" fontId="20" fillId="0" borderId="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58" fillId="0" borderId="0"/>
    <xf numFmtId="9" fontId="46" fillId="0" borderId="0" applyFont="0" applyFill="0" applyBorder="0" applyAlignment="0" applyProtection="0"/>
    <xf numFmtId="43" fontId="46" fillId="0" borderId="0" applyFont="0" applyFill="0" applyBorder="0" applyAlignment="0" applyProtection="0"/>
    <xf numFmtId="0" fontId="20" fillId="18" borderId="0" applyNumberFormat="0" applyBorder="0" applyAlignment="0" applyProtection="0"/>
    <xf numFmtId="43" fontId="46" fillId="0" borderId="0" applyFont="0" applyFill="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0" fontId="20" fillId="37" borderId="0" applyNumberFormat="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0" fontId="20" fillId="0" borderId="0"/>
    <xf numFmtId="0" fontId="20" fillId="34" borderId="0" applyNumberFormat="0" applyBorder="0" applyAlignment="0" applyProtection="0"/>
    <xf numFmtId="0" fontId="20" fillId="0" borderId="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29"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26" borderId="0" applyNumberFormat="0" applyBorder="0" applyAlignment="0" applyProtection="0"/>
    <xf numFmtId="0" fontId="20" fillId="0" borderId="0"/>
    <xf numFmtId="0" fontId="20" fillId="25" borderId="0" applyNumberFormat="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54" fillId="0" borderId="0">
      <alignment vertical="top"/>
    </xf>
    <xf numFmtId="0" fontId="20" fillId="0" borderId="0"/>
    <xf numFmtId="0" fontId="20" fillId="0" borderId="0"/>
    <xf numFmtId="0" fontId="58" fillId="0" borderId="0"/>
    <xf numFmtId="0" fontId="58" fillId="0" borderId="0"/>
    <xf numFmtId="43" fontId="154" fillId="0" borderId="0" applyFont="0" applyFill="0" applyBorder="0" applyAlignment="0" applyProtection="0"/>
    <xf numFmtId="43" fontId="20" fillId="0" borderId="0" applyFont="0" applyFill="0" applyBorder="0" applyAlignment="0" applyProtection="0"/>
    <xf numFmtId="0" fontId="81" fillId="0" borderId="0"/>
    <xf numFmtId="43" fontId="46" fillId="0" borderId="0" quotePrefix="1" applyFont="0" applyFill="0" applyBorder="0" applyAlignment="0">
      <protection locked="0"/>
    </xf>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9" fontId="46" fillId="0" borderId="0" quotePrefix="1" applyFont="0" applyFill="0" applyBorder="0" applyAlignment="0">
      <protection locked="0"/>
    </xf>
    <xf numFmtId="9" fontId="20" fillId="0" borderId="0" applyFont="0" applyFill="0" applyBorder="0" applyAlignment="0" applyProtection="0"/>
    <xf numFmtId="9" fontId="58" fillId="0" borderId="0" applyFont="0" applyFill="0" applyBorder="0" applyAlignment="0" applyProtection="0"/>
    <xf numFmtId="9" fontId="20" fillId="0" borderId="0" applyFont="0" applyFill="0" applyBorder="0" applyAlignment="0" applyProtection="0"/>
    <xf numFmtId="0" fontId="97" fillId="0" borderId="0">
      <alignment vertical="top"/>
    </xf>
    <xf numFmtId="0" fontId="20" fillId="0" borderId="0"/>
    <xf numFmtId="9" fontId="20" fillId="0" borderId="0" applyFont="0" applyFill="0" applyBorder="0" applyAlignment="0" applyProtection="0"/>
    <xf numFmtId="0" fontId="97" fillId="0" borderId="0">
      <alignment vertical="top"/>
    </xf>
    <xf numFmtId="43" fontId="20" fillId="0" borderId="0" applyFont="0" applyFill="0" applyBorder="0" applyAlignment="0" applyProtection="0"/>
    <xf numFmtId="43" fontId="58"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9" fontId="58"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43"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97"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0" fontId="154" fillId="0" borderId="0">
      <alignment vertical="top"/>
    </xf>
    <xf numFmtId="43" fontId="58"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58"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54" fillId="0" borderId="0">
      <alignment vertical="top"/>
    </xf>
    <xf numFmtId="0" fontId="58" fillId="0" borderId="0"/>
    <xf numFmtId="0" fontId="58"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54" fillId="0" borderId="0">
      <alignment vertical="top"/>
    </xf>
    <xf numFmtId="0" fontId="20" fillId="0" borderId="0"/>
    <xf numFmtId="43" fontId="20" fillId="0" borderId="0" applyFont="0" applyFill="0" applyBorder="0" applyAlignment="0" applyProtection="0"/>
    <xf numFmtId="9"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58" fillId="0" borderId="0"/>
    <xf numFmtId="0" fontId="20" fillId="0" borderId="0"/>
    <xf numFmtId="43" fontId="20" fillId="0" borderId="0" applyFont="0" applyFill="0" applyBorder="0" applyAlignment="0" applyProtection="0"/>
    <xf numFmtId="43" fontId="154"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0" fontId="20" fillId="0" borderId="0"/>
    <xf numFmtId="0" fontId="20" fillId="0" borderId="0"/>
    <xf numFmtId="0" fontId="97" fillId="0" borderId="0">
      <alignment vertical="top"/>
    </xf>
    <xf numFmtId="43" fontId="46" fillId="0" borderId="0" applyFont="0" applyFill="0" applyBorder="0" applyAlignment="0" applyProtection="0"/>
    <xf numFmtId="0" fontId="20" fillId="0" borderId="0"/>
    <xf numFmtId="0" fontId="97" fillId="0" borderId="0">
      <alignment vertical="top"/>
    </xf>
    <xf numFmtId="0" fontId="20" fillId="0" borderId="0"/>
    <xf numFmtId="0" fontId="97" fillId="0" borderId="0">
      <alignment vertical="top"/>
    </xf>
    <xf numFmtId="0" fontId="97" fillId="0" borderId="0">
      <alignment vertical="top"/>
    </xf>
    <xf numFmtId="0" fontId="97" fillId="0" borderId="0">
      <alignment vertical="top"/>
    </xf>
    <xf numFmtId="0" fontId="97" fillId="0" borderId="0">
      <alignment vertical="top"/>
    </xf>
    <xf numFmtId="0" fontId="97" fillId="0" borderId="0">
      <alignment vertical="top"/>
    </xf>
    <xf numFmtId="0" fontId="9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81" fillId="0" borderId="0"/>
    <xf numFmtId="43" fontId="46"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1" fillId="0" borderId="0"/>
    <xf numFmtId="0" fontId="20" fillId="0" borderId="0"/>
    <xf numFmtId="9" fontId="46" fillId="0" borderId="0" quotePrefix="1" applyFont="0" applyFill="0" applyBorder="0" applyAlignment="0">
      <protection locked="0"/>
    </xf>
    <xf numFmtId="0" fontId="20" fillId="0" borderId="0"/>
    <xf numFmtId="43" fontId="58" fillId="0" borderId="0" applyFont="0" applyFill="0" applyBorder="0" applyAlignment="0" applyProtection="0"/>
    <xf numFmtId="0" fontId="81" fillId="0" borderId="0"/>
    <xf numFmtId="43" fontId="20" fillId="0" borderId="0" applyFont="0" applyFill="0" applyBorder="0" applyAlignment="0" applyProtection="0"/>
    <xf numFmtId="0" fontId="20" fillId="0" borderId="0"/>
    <xf numFmtId="0" fontId="20" fillId="0" borderId="0"/>
    <xf numFmtId="43" fontId="46" fillId="0" borderId="0" quotePrefix="1" applyFont="0" applyFill="0" applyBorder="0" applyAlignment="0">
      <protection locked="0"/>
    </xf>
    <xf numFmtId="9" fontId="58"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0" fontId="20" fillId="0" borderId="0"/>
    <xf numFmtId="43" fontId="46"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9" fontId="20" fillId="0" borderId="0" applyFont="0" applyFill="0" applyBorder="0" applyAlignment="0" applyProtection="0"/>
    <xf numFmtId="0" fontId="20" fillId="0" borderId="0"/>
    <xf numFmtId="0" fontId="81" fillId="0" borderId="0"/>
    <xf numFmtId="43" fontId="46" fillId="0" borderId="0" quotePrefix="1" applyFont="0" applyFill="0" applyBorder="0" applyAlignment="0">
      <protection locked="0"/>
    </xf>
    <xf numFmtId="0" fontId="20" fillId="0" borderId="0"/>
    <xf numFmtId="0" fontId="20" fillId="0" borderId="0"/>
    <xf numFmtId="43" fontId="58" fillId="0" borderId="0" applyFont="0" applyFill="0" applyBorder="0" applyAlignment="0" applyProtection="0"/>
    <xf numFmtId="0" fontId="97" fillId="0" borderId="0">
      <alignment vertical="top"/>
    </xf>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9"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97" fillId="0" borderId="0">
      <alignment vertical="top"/>
    </xf>
    <xf numFmtId="0" fontId="97" fillId="0" borderId="0">
      <alignment vertical="top"/>
    </xf>
    <xf numFmtId="43" fontId="20" fillId="0" borderId="0" applyFont="0" applyFill="0" applyBorder="0" applyAlignment="0" applyProtection="0"/>
    <xf numFmtId="43" fontId="46" fillId="0" borderId="0" applyFont="0" applyFill="0" applyBorder="0" applyAlignment="0" applyProtection="0"/>
    <xf numFmtId="0" fontId="20" fillId="26" borderId="0" applyNumberFormat="0" applyBorder="0" applyAlignment="0" applyProtection="0"/>
    <xf numFmtId="0" fontId="20" fillId="0" borderId="0"/>
    <xf numFmtId="0" fontId="20" fillId="18" borderId="0" applyNumberFormat="0" applyBorder="0" applyAlignment="0" applyProtection="0"/>
    <xf numFmtId="0" fontId="20" fillId="0" borderId="0"/>
    <xf numFmtId="0" fontId="20" fillId="17"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1" borderId="0" applyNumberFormat="0" applyBorder="0" applyAlignment="0" applyProtection="0"/>
    <xf numFmtId="0" fontId="20" fillId="0" borderId="0"/>
    <xf numFmtId="43" fontId="46" fillId="0" borderId="0" applyFont="0" applyFill="0" applyBorder="0" applyAlignment="0" applyProtection="0"/>
    <xf numFmtId="0" fontId="20"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20" fillId="0" borderId="0" applyFont="0" applyFill="0" applyBorder="0" applyAlignment="0" applyProtection="0"/>
    <xf numFmtId="9" fontId="58" fillId="0" borderId="0" applyFont="0" applyFill="0" applyBorder="0" applyAlignment="0" applyProtection="0"/>
    <xf numFmtId="0" fontId="20" fillId="0" borderId="0"/>
    <xf numFmtId="0" fontId="20" fillId="0" borderId="0"/>
    <xf numFmtId="0" fontId="20" fillId="0" borderId="0"/>
    <xf numFmtId="0" fontId="20" fillId="0" borderId="0"/>
    <xf numFmtId="0" fontId="46"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9" fontId="46" fillId="0" borderId="0" applyFont="0" applyFill="0" applyBorder="0" applyAlignment="0" applyProtection="0"/>
    <xf numFmtId="0" fontId="58" fillId="0" borderId="0"/>
    <xf numFmtId="9" fontId="46"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97" fillId="0" borderId="0">
      <alignment vertical="top"/>
    </xf>
    <xf numFmtId="0" fontId="20" fillId="0" borderId="0"/>
    <xf numFmtId="0" fontId="20" fillId="0" borderId="0"/>
    <xf numFmtId="43" fontId="58"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154" fillId="0" borderId="0">
      <alignment vertical="top"/>
    </xf>
    <xf numFmtId="0" fontId="20" fillId="0" borderId="0"/>
    <xf numFmtId="0" fontId="20" fillId="0" borderId="0"/>
    <xf numFmtId="0" fontId="58" fillId="0" borderId="0"/>
    <xf numFmtId="0" fontId="58" fillId="0" borderId="0"/>
    <xf numFmtId="0" fontId="20" fillId="0" borderId="0"/>
    <xf numFmtId="43" fontId="20" fillId="0" borderId="0" applyFont="0" applyFill="0" applyBorder="0" applyAlignment="0" applyProtection="0"/>
    <xf numFmtId="0" fontId="81" fillId="0" borderId="0"/>
    <xf numFmtId="43" fontId="46" fillId="0" borderId="0" quotePrefix="1" applyFont="0" applyFill="0" applyBorder="0" applyAlignment="0">
      <protection locked="0"/>
    </xf>
    <xf numFmtId="43" fontId="20" fillId="0" borderId="0" applyFont="0" applyFill="0" applyBorder="0" applyAlignment="0" applyProtection="0"/>
    <xf numFmtId="43" fontId="46" fillId="0" borderId="0" applyFont="0" applyFill="0" applyBorder="0" applyAlignment="0" applyProtection="0"/>
    <xf numFmtId="0" fontId="97" fillId="0" borderId="0">
      <alignment vertical="top"/>
    </xf>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9" fontId="46" fillId="0" borderId="0" quotePrefix="1" applyFont="0" applyFill="0" applyBorder="0" applyAlignment="0">
      <protection locked="0"/>
    </xf>
    <xf numFmtId="9" fontId="20" fillId="0" borderId="0" applyFont="0" applyFill="0" applyBorder="0" applyAlignment="0" applyProtection="0"/>
    <xf numFmtId="0" fontId="97" fillId="0" borderId="0">
      <alignment vertical="top"/>
    </xf>
    <xf numFmtId="9" fontId="58" fillId="0" borderId="0" applyFont="0" applyFill="0" applyBorder="0" applyAlignment="0" applyProtection="0"/>
    <xf numFmtId="9" fontId="20" fillId="0" borderId="0" applyFont="0" applyFill="0" applyBorder="0" applyAlignment="0" applyProtection="0"/>
    <xf numFmtId="0" fontId="97" fillId="0" borderId="0">
      <alignment vertical="top"/>
    </xf>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58"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9" fontId="58"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46" fillId="0" borderId="0" quotePrefix="1" applyFont="0" applyFill="0" applyBorder="0" applyAlignment="0">
      <protection locked="0"/>
    </xf>
    <xf numFmtId="0" fontId="20" fillId="0" borderId="0"/>
    <xf numFmtId="43"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58" fillId="0" borderId="0" applyFont="0" applyFill="0" applyBorder="0" applyAlignment="0" applyProtection="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0" fontId="154"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58"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54" fillId="0" borderId="0">
      <alignment vertical="top"/>
    </xf>
    <xf numFmtId="0" fontId="58" fillId="0" borderId="0"/>
    <xf numFmtId="0" fontId="58"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54"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58" fillId="0" borderId="0"/>
    <xf numFmtId="0" fontId="20" fillId="0" borderId="0"/>
    <xf numFmtId="43" fontId="20" fillId="0" borderId="0" applyFont="0" applyFill="0" applyBorder="0" applyAlignment="0" applyProtection="0"/>
    <xf numFmtId="43" fontId="154"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97" fillId="0" borderId="0">
      <alignment vertical="top"/>
    </xf>
    <xf numFmtId="0" fontId="97"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0" borderId="0"/>
    <xf numFmtId="0" fontId="97" fillId="0" borderId="0">
      <alignment vertical="top"/>
    </xf>
    <xf numFmtId="0" fontId="20" fillId="0" borderId="0"/>
    <xf numFmtId="0" fontId="20" fillId="0" borderId="0"/>
    <xf numFmtId="0" fontId="20" fillId="21" borderId="0" applyNumberFormat="0" applyBorder="0" applyAlignment="0" applyProtection="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9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97"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81"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0" fontId="20" fillId="0" borderId="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81"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58" fillId="0" borderId="0" applyFont="0" applyFill="0" applyBorder="0" applyAlignment="0" applyProtection="0"/>
    <xf numFmtId="0" fontId="97"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154"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6" fillId="0" borderId="0" applyFont="0" applyFill="0" applyBorder="0" applyAlignment="0" applyProtection="0"/>
    <xf numFmtId="0" fontId="20" fillId="34" borderId="0" applyNumberFormat="0" applyBorder="0" applyAlignment="0" applyProtection="0"/>
    <xf numFmtId="43" fontId="46" fillId="0" borderId="0" applyFont="0" applyFill="0" applyBorder="0" applyAlignment="0" applyProtection="0"/>
    <xf numFmtId="0" fontId="20" fillId="33" borderId="0" applyNumberFormat="0" applyBorder="0" applyAlignment="0" applyProtection="0"/>
    <xf numFmtId="0" fontId="20" fillId="0" borderId="0"/>
    <xf numFmtId="0" fontId="20" fillId="0" borderId="0"/>
    <xf numFmtId="9"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0" borderId="0" applyNumberFormat="0" applyBorder="0" applyAlignment="0" applyProtection="0"/>
    <xf numFmtId="0" fontId="20" fillId="0" borderId="0"/>
    <xf numFmtId="9" fontId="20" fillId="0" borderId="0" applyFont="0" applyFill="0" applyBorder="0" applyAlignment="0" applyProtection="0"/>
    <xf numFmtId="0" fontId="97"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97" fillId="0" borderId="0">
      <alignment vertical="top"/>
    </xf>
    <xf numFmtId="43" fontId="20" fillId="0" borderId="0" applyFont="0" applyFill="0" applyBorder="0" applyAlignment="0" applyProtection="0"/>
    <xf numFmtId="0" fontId="97" fillId="0" borderId="0">
      <alignment vertical="top"/>
    </xf>
    <xf numFmtId="0" fontId="20" fillId="0" borderId="0"/>
    <xf numFmtId="0" fontId="20" fillId="38" borderId="0" applyNumberFormat="0" applyBorder="0" applyAlignment="0" applyProtection="0"/>
    <xf numFmtId="43" fontId="20" fillId="0" borderId="0" applyFont="0" applyFill="0" applyBorder="0" applyAlignment="0" applyProtection="0"/>
    <xf numFmtId="0" fontId="20" fillId="0" borderId="0"/>
    <xf numFmtId="9"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34" borderId="0" applyNumberFormat="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58" fillId="0" borderId="0" applyFont="0" applyFill="0" applyBorder="0" applyAlignment="0" applyProtection="0"/>
    <xf numFmtId="0" fontId="81" fillId="0" borderId="0"/>
    <xf numFmtId="9" fontId="58" fillId="0" borderId="0" applyFont="0" applyFill="0" applyBorder="0" applyAlignment="0" applyProtection="0"/>
    <xf numFmtId="0" fontId="20" fillId="0" borderId="0"/>
    <xf numFmtId="0" fontId="20" fillId="0" borderId="0"/>
    <xf numFmtId="0" fontId="81"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9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0" fontId="20" fillId="0" borderId="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58" fillId="0" borderId="0" applyFont="0" applyFill="0" applyBorder="0" applyAlignment="0" applyProtection="0"/>
    <xf numFmtId="0" fontId="97"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154"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46" fillId="0" borderId="0" applyFont="0" applyFill="0" applyBorder="0" applyAlignment="0" applyProtection="0"/>
    <xf numFmtId="43" fontId="46"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9"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58"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1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9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43" fontId="20" fillId="0" borderId="0" applyFont="0" applyFill="0" applyBorder="0" applyAlignment="0" applyProtection="0"/>
    <xf numFmtId="43" fontId="58" fillId="0" borderId="0" applyFont="0" applyFill="0" applyBorder="0" applyAlignment="0" applyProtection="0"/>
    <xf numFmtId="0" fontId="97" fillId="0" borderId="0">
      <alignment vertical="top"/>
    </xf>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107" fillId="0" borderId="0">
      <alignment vertical="top"/>
    </xf>
    <xf numFmtId="0" fontId="20" fillId="0" borderId="0"/>
    <xf numFmtId="0" fontId="20" fillId="0" borderId="0"/>
    <xf numFmtId="9"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58"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8"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3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7" fillId="0" borderId="0">
      <alignment vertical="top"/>
    </xf>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9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7" fillId="0" borderId="0">
      <alignment vertical="top"/>
    </xf>
    <xf numFmtId="0" fontId="20" fillId="0" borderId="0"/>
    <xf numFmtId="0" fontId="20" fillId="0" borderId="0"/>
    <xf numFmtId="0" fontId="9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81" fillId="0" borderId="0"/>
    <xf numFmtId="43" fontId="46"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1" fillId="0" borderId="0"/>
    <xf numFmtId="0" fontId="20" fillId="0" borderId="0"/>
    <xf numFmtId="9" fontId="46" fillId="0" borderId="0" quotePrefix="1" applyFont="0" applyFill="0" applyBorder="0" applyAlignment="0">
      <protection locked="0"/>
    </xf>
    <xf numFmtId="43" fontId="58" fillId="0" borderId="0" applyFont="0" applyFill="0" applyBorder="0" applyAlignment="0" applyProtection="0"/>
    <xf numFmtId="0" fontId="81" fillId="0" borderId="0"/>
    <xf numFmtId="43" fontId="20" fillId="0" borderId="0" applyFont="0" applyFill="0" applyBorder="0" applyAlignment="0" applyProtection="0"/>
    <xf numFmtId="0" fontId="20" fillId="0" borderId="0"/>
    <xf numFmtId="43" fontId="46" fillId="0" borderId="0" quotePrefix="1" applyFont="0" applyFill="0" applyBorder="0" applyAlignment="0">
      <protection locked="0"/>
    </xf>
    <xf numFmtId="9" fontId="58"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9" fontId="20" fillId="0" borderId="0" applyFont="0" applyFill="0" applyBorder="0" applyAlignment="0" applyProtection="0"/>
    <xf numFmtId="0" fontId="81" fillId="0" borderId="0"/>
    <xf numFmtId="43" fontId="46" fillId="0" borderId="0" quotePrefix="1" applyFont="0" applyFill="0" applyBorder="0" applyAlignment="0">
      <protection locked="0"/>
    </xf>
    <xf numFmtId="0" fontId="20" fillId="0" borderId="0"/>
    <xf numFmtId="43" fontId="58" fillId="0" borderId="0" applyFont="0" applyFill="0" applyBorder="0" applyAlignment="0" applyProtection="0"/>
    <xf numFmtId="0" fontId="97"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9"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97" fillId="0" borderId="0">
      <alignment vertical="top"/>
    </xf>
    <xf numFmtId="0" fontId="97" fillId="0" borderId="0">
      <alignment vertical="top"/>
    </xf>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0" fontId="20" fillId="0" borderId="0"/>
    <xf numFmtId="0" fontId="20" fillId="0" borderId="0"/>
    <xf numFmtId="0" fontId="20" fillId="0" borderId="0"/>
    <xf numFmtId="0" fontId="20" fillId="0" borderId="0"/>
    <xf numFmtId="0" fontId="46"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58" fillId="0" borderId="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20" fillId="0" borderId="0"/>
    <xf numFmtId="43" fontId="20" fillId="0" borderId="0" applyFont="0" applyFill="0" applyBorder="0" applyAlignment="0" applyProtection="0"/>
    <xf numFmtId="0" fontId="154" fillId="0" borderId="0">
      <alignment vertical="top"/>
    </xf>
    <xf numFmtId="0" fontId="58" fillId="0" borderId="0"/>
    <xf numFmtId="0" fontId="58" fillId="0" borderId="0"/>
    <xf numFmtId="43" fontId="20" fillId="0" borderId="0" applyFont="0" applyFill="0" applyBorder="0" applyAlignment="0" applyProtection="0"/>
    <xf numFmtId="0" fontId="81" fillId="0" borderId="0"/>
    <xf numFmtId="43" fontId="46" fillId="0" borderId="0" quotePrefix="1" applyFont="0" applyFill="0" applyBorder="0" applyAlignment="0">
      <protection locked="0"/>
    </xf>
    <xf numFmtId="43" fontId="20" fillId="0" borderId="0" applyFont="0" applyFill="0" applyBorder="0" applyAlignment="0" applyProtection="0"/>
    <xf numFmtId="43" fontId="46" fillId="0" borderId="0" applyFont="0" applyFill="0" applyBorder="0" applyAlignment="0" applyProtection="0"/>
    <xf numFmtId="0" fontId="97" fillId="0" borderId="0">
      <alignment vertical="top"/>
    </xf>
    <xf numFmtId="0" fontId="20" fillId="0" borderId="0"/>
    <xf numFmtId="43" fontId="46" fillId="0" borderId="0" applyFont="0" applyFill="0" applyBorder="0" applyAlignment="0" applyProtection="0"/>
    <xf numFmtId="43" fontId="20" fillId="0" borderId="0" applyFont="0" applyFill="0" applyBorder="0" applyAlignment="0" applyProtection="0"/>
    <xf numFmtId="9" fontId="46" fillId="0" borderId="0" quotePrefix="1" applyFont="0" applyFill="0" applyBorder="0" applyAlignment="0">
      <protection locked="0"/>
    </xf>
    <xf numFmtId="9" fontId="20" fillId="0" borderId="0" applyFont="0" applyFill="0" applyBorder="0" applyAlignment="0" applyProtection="0"/>
    <xf numFmtId="0" fontId="97" fillId="0" borderId="0">
      <alignment vertical="top"/>
    </xf>
    <xf numFmtId="9" fontId="58" fillId="0" borderId="0" applyFont="0" applyFill="0" applyBorder="0" applyAlignment="0" applyProtection="0"/>
    <xf numFmtId="9" fontId="20" fillId="0" borderId="0" applyFont="0" applyFill="0" applyBorder="0" applyAlignment="0" applyProtection="0"/>
    <xf numFmtId="0" fontId="97"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43" fontId="46" fillId="0" borderId="0" applyFont="0" applyFill="0" applyBorder="0" applyAlignment="0" applyProtection="0"/>
    <xf numFmtId="0" fontId="20" fillId="0" borderId="0"/>
    <xf numFmtId="9" fontId="58"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46" fillId="0" borderId="0" quotePrefix="1" applyFont="0" applyFill="0" applyBorder="0" applyAlignment="0">
      <protection locked="0"/>
    </xf>
    <xf numFmtId="43" fontId="20" fillId="0" borderId="0" applyFont="0" applyFill="0" applyBorder="0" applyAlignment="0" applyProtection="0"/>
    <xf numFmtId="43"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0" fontId="154"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54" fillId="0" borderId="0">
      <alignment vertical="top"/>
    </xf>
    <xf numFmtId="0" fontId="58" fillId="0" borderId="0"/>
    <xf numFmtId="0" fontId="58"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54"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58" fillId="0" borderId="0"/>
    <xf numFmtId="0" fontId="20" fillId="0" borderId="0"/>
    <xf numFmtId="43" fontId="20" fillId="0" borderId="0" applyFont="0" applyFill="0" applyBorder="0" applyAlignment="0" applyProtection="0"/>
    <xf numFmtId="43" fontId="154"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97" fillId="0" borderId="0">
      <alignment vertical="top"/>
    </xf>
    <xf numFmtId="0" fontId="97"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81"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0" fontId="20" fillId="0" borderId="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81" fillId="0" borderId="0"/>
    <xf numFmtId="43" fontId="20" fillId="0" borderId="0" applyFont="0" applyFill="0" applyBorder="0" applyAlignment="0" applyProtection="0"/>
    <xf numFmtId="0" fontId="20" fillId="0" borderId="0"/>
    <xf numFmtId="43" fontId="58" fillId="0" borderId="0" applyFont="0" applyFill="0" applyBorder="0" applyAlignment="0" applyProtection="0"/>
    <xf numFmtId="0" fontId="97"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154"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6" fillId="0" borderId="0" applyFont="0" applyFill="0" applyBorder="0" applyAlignment="0" applyProtection="0"/>
    <xf numFmtId="0" fontId="20" fillId="34" borderId="0" applyNumberFormat="0" applyBorder="0" applyAlignment="0" applyProtection="0"/>
    <xf numFmtId="43" fontId="46" fillId="0" borderId="0" applyFont="0" applyFill="0" applyBorder="0" applyAlignment="0" applyProtection="0"/>
    <xf numFmtId="0" fontId="20" fillId="33" borderId="0" applyNumberFormat="0" applyBorder="0" applyAlignment="0" applyProtection="0"/>
    <xf numFmtId="0" fontId="20" fillId="0" borderId="0"/>
    <xf numFmtId="0" fontId="20" fillId="0" borderId="0"/>
    <xf numFmtId="9"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43" fontId="20" fillId="0" borderId="0" applyFont="0" applyFill="0" applyBorder="0" applyAlignment="0" applyProtection="0"/>
    <xf numFmtId="0" fontId="20" fillId="0" borderId="0"/>
    <xf numFmtId="0" fontId="20" fillId="30" borderId="0" applyNumberFormat="0" applyBorder="0" applyAlignment="0" applyProtection="0"/>
    <xf numFmtId="9" fontId="20" fillId="0" borderId="0" applyFont="0" applyFill="0" applyBorder="0" applyAlignment="0" applyProtection="0"/>
    <xf numFmtId="0" fontId="97"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97"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9" fontId="20" fillId="0" borderId="0" applyFont="0" applyFill="0" applyBorder="0" applyAlignment="0" applyProtection="0"/>
    <xf numFmtId="43" fontId="58" fillId="0" borderId="0" applyFont="0" applyFill="0" applyBorder="0" applyAlignment="0" applyProtection="0"/>
    <xf numFmtId="0" fontId="81" fillId="0" borderId="0"/>
    <xf numFmtId="9" fontId="58" fillId="0" borderId="0" applyFont="0" applyFill="0" applyBorder="0" applyAlignment="0" applyProtection="0"/>
    <xf numFmtId="0" fontId="81"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0" fontId="20" fillId="0" borderId="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58" fillId="0" borderId="0" applyFont="0" applyFill="0" applyBorder="0" applyAlignment="0" applyProtection="0"/>
    <xf numFmtId="0" fontId="97"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154"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9"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58" fillId="0" borderId="0" applyFont="0" applyFill="0" applyBorder="0" applyAlignment="0" applyProtection="0"/>
    <xf numFmtId="0" fontId="20" fillId="0" borderId="0"/>
    <xf numFmtId="9" fontId="58"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9" fontId="58"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7" fillId="0" borderId="0">
      <alignment vertical="top"/>
    </xf>
    <xf numFmtId="0" fontId="97" fillId="0" borderId="0">
      <alignment vertical="top"/>
    </xf>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97"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7" fillId="0" borderId="0">
      <alignment vertical="top"/>
    </xf>
    <xf numFmtId="0" fontId="9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46"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0" fontId="20" fillId="0" borderId="0"/>
    <xf numFmtId="0" fontId="107" fillId="0" borderId="0">
      <alignment vertical="top"/>
    </xf>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0" fontId="107" fillId="0" borderId="0">
      <alignment vertical="top"/>
    </xf>
    <xf numFmtId="0" fontId="107" fillId="0" borderId="0">
      <alignment vertical="top"/>
    </xf>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46"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46" fillId="0" borderId="0"/>
    <xf numFmtId="0" fontId="20" fillId="0" borderId="0"/>
    <xf numFmtId="43" fontId="20" fillId="0" borderId="0" applyFont="0" applyFill="0" applyBorder="0" applyAlignment="0" applyProtection="0"/>
    <xf numFmtId="0" fontId="46" fillId="0" borderId="0"/>
    <xf numFmtId="0" fontId="46" fillId="0" borderId="0"/>
    <xf numFmtId="43" fontId="58" fillId="0" borderId="0" applyFont="0" applyFill="0" applyBorder="0" applyAlignment="0" applyProtection="0"/>
    <xf numFmtId="9" fontId="58" fillId="0" borderId="0" applyFont="0" applyFill="0" applyBorder="0" applyAlignment="0" applyProtection="0"/>
    <xf numFmtId="43" fontId="58" fillId="0" borderId="0" applyFont="0" applyFill="0" applyBorder="0" applyAlignment="0" applyProtection="0"/>
    <xf numFmtId="0" fontId="46" fillId="0" borderId="0"/>
    <xf numFmtId="0" fontId="107" fillId="0" borderId="0">
      <alignment vertical="top"/>
    </xf>
    <xf numFmtId="0" fontId="10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154"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43" fontId="20" fillId="0" borderId="0" applyFont="0" applyFill="0" applyBorder="0" applyAlignment="0" applyProtection="0"/>
    <xf numFmtId="43" fontId="46"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107"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46" fillId="0" borderId="0"/>
    <xf numFmtId="43" fontId="20" fillId="0" borderId="0" applyFont="0" applyFill="0" applyBorder="0" applyAlignment="0" applyProtection="0"/>
    <xf numFmtId="0" fontId="10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0" fontId="46"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107"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107" fillId="0" borderId="0">
      <alignment vertical="top"/>
    </xf>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107" fillId="0" borderId="0">
      <alignment vertical="top"/>
    </xf>
    <xf numFmtId="0" fontId="107" fillId="0" borderId="0">
      <alignment vertical="top"/>
    </xf>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7"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7" fillId="0" borderId="0">
      <alignment vertical="top"/>
    </xf>
    <xf numFmtId="43" fontId="58" fillId="0" borderId="0" applyFont="0" applyFill="0" applyBorder="0" applyAlignment="0" applyProtection="0"/>
    <xf numFmtId="43" fontId="20" fillId="0" borderId="0" applyFont="0" applyFill="0" applyBorder="0" applyAlignment="0" applyProtection="0"/>
    <xf numFmtId="0" fontId="20" fillId="0" borderId="0"/>
    <xf numFmtId="0" fontId="107" fillId="0" borderId="0">
      <alignment vertical="top"/>
    </xf>
    <xf numFmtId="0" fontId="20" fillId="0" borderId="0"/>
    <xf numFmtId="0" fontId="20" fillId="0" borderId="0"/>
    <xf numFmtId="0" fontId="20" fillId="0" borderId="0"/>
    <xf numFmtId="0" fontId="20" fillId="0" borderId="0"/>
    <xf numFmtId="0" fontId="107"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20" fillId="0" borderId="0"/>
    <xf numFmtId="0" fontId="20" fillId="0" borderId="0"/>
    <xf numFmtId="0" fontId="20" fillId="0" borderId="0"/>
    <xf numFmtId="0" fontId="107" fillId="0" borderId="0">
      <alignment vertical="top"/>
    </xf>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46"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107" fillId="0" borderId="0">
      <alignment vertical="top"/>
    </xf>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10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46"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58"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107"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46"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107" fillId="0" borderId="0">
      <alignment vertical="top"/>
    </xf>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46"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107"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8"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10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107" fillId="0" borderId="0">
      <alignment vertical="top"/>
    </xf>
    <xf numFmtId="0" fontId="20" fillId="0" borderId="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107" fillId="0" borderId="0">
      <alignment vertical="top"/>
    </xf>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10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46" fillId="0" borderId="0"/>
    <xf numFmtId="0" fontId="20" fillId="0" borderId="0"/>
    <xf numFmtId="0" fontId="10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9" fontId="58"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10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107" fillId="0" borderId="0">
      <alignment vertical="top"/>
    </xf>
    <xf numFmtId="9" fontId="20" fillId="0" borderId="0" applyFont="0" applyFill="0" applyBorder="0" applyAlignment="0" applyProtection="0"/>
    <xf numFmtId="0" fontId="20" fillId="0" borderId="0"/>
    <xf numFmtId="0" fontId="20" fillId="0" borderId="0"/>
    <xf numFmtId="9"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0" fontId="20" fillId="0" borderId="0"/>
    <xf numFmtId="0" fontId="20" fillId="0" borderId="0"/>
    <xf numFmtId="0" fontId="20" fillId="0" borderId="0"/>
    <xf numFmtId="0" fontId="20" fillId="0" borderId="0"/>
    <xf numFmtId="0" fontId="107"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107" fillId="0" borderId="0">
      <alignment vertical="top"/>
    </xf>
    <xf numFmtId="0" fontId="20" fillId="0" borderId="0"/>
    <xf numFmtId="0" fontId="20" fillId="0" borderId="0"/>
    <xf numFmtId="0" fontId="20" fillId="0" borderId="0"/>
    <xf numFmtId="0" fontId="20" fillId="0" borderId="0"/>
    <xf numFmtId="0" fontId="20" fillId="0" borderId="0"/>
    <xf numFmtId="43" fontId="58" fillId="0" borderId="0" applyFont="0" applyFill="0" applyBorder="0" applyAlignment="0" applyProtection="0"/>
    <xf numFmtId="0" fontId="20" fillId="0" borderId="0"/>
    <xf numFmtId="0" fontId="10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20" fillId="0" borderId="0"/>
    <xf numFmtId="0" fontId="20" fillId="0" borderId="0"/>
    <xf numFmtId="0" fontId="20" fillId="0" borderId="0"/>
    <xf numFmtId="43" fontId="58"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20" fillId="0" borderId="0"/>
    <xf numFmtId="0" fontId="20" fillId="0" borderId="0"/>
    <xf numFmtId="0" fontId="20" fillId="0" borderId="0"/>
    <xf numFmtId="43" fontId="58" fillId="0" borderId="0" applyFont="0" applyFill="0" applyBorder="0" applyAlignment="0" applyProtection="0"/>
    <xf numFmtId="0" fontId="20" fillId="0" borderId="0"/>
    <xf numFmtId="0" fontId="107" fillId="0" borderId="0">
      <alignment vertical="top"/>
    </xf>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107" fillId="0" borderId="0">
      <alignment vertical="top"/>
    </xf>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6" fillId="0" borderId="0"/>
    <xf numFmtId="0" fontId="46" fillId="0" borderId="0"/>
    <xf numFmtId="43" fontId="20" fillId="0" borderId="0" applyFont="0" applyFill="0" applyBorder="0" applyAlignment="0" applyProtection="0"/>
    <xf numFmtId="0" fontId="46" fillId="0" borderId="0"/>
    <xf numFmtId="9" fontId="58"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0" fontId="46" fillId="0" borderId="0"/>
    <xf numFmtId="0" fontId="107" fillId="0" borderId="0">
      <alignment vertical="top"/>
    </xf>
    <xf numFmtId="0" fontId="107"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46" fillId="0" borderId="0"/>
    <xf numFmtId="0" fontId="4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9" fontId="46"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20" fillId="0" borderId="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46"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154" fillId="0" borderId="0">
      <alignment vertical="top"/>
    </xf>
    <xf numFmtId="0" fontId="46"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46" fillId="0" borderId="0"/>
    <xf numFmtId="0" fontId="46" fillId="0" borderId="0"/>
    <xf numFmtId="9" fontId="58" fillId="0" borderId="0" applyFont="0" applyFill="0" applyBorder="0" applyAlignment="0" applyProtection="0"/>
    <xf numFmtId="0" fontId="107" fillId="0" borderId="0">
      <alignment vertical="top"/>
    </xf>
    <xf numFmtId="0" fontId="20" fillId="0" borderId="0"/>
    <xf numFmtId="0" fontId="107" fillId="0" borderId="0">
      <alignment vertical="top"/>
    </xf>
    <xf numFmtId="9" fontId="58" fillId="0" borderId="0" applyFont="0" applyFill="0" applyBorder="0" applyAlignment="0" applyProtection="0"/>
    <xf numFmtId="43" fontId="46" fillId="0" borderId="0" applyFont="0" applyFill="0" applyBorder="0" applyAlignment="0" applyProtection="0"/>
    <xf numFmtId="0" fontId="20" fillId="0" borderId="0"/>
    <xf numFmtId="43" fontId="58" fillId="0" borderId="0" applyFont="0" applyFill="0" applyBorder="0" applyAlignment="0" applyProtection="0"/>
    <xf numFmtId="43" fontId="46" fillId="0" borderId="0" quotePrefix="1" applyFont="0" applyFill="0" applyBorder="0" applyAlignment="0">
      <protection locked="0"/>
    </xf>
    <xf numFmtId="9"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46" fillId="0" borderId="0"/>
    <xf numFmtId="43" fontId="58" fillId="0" borderId="0" applyFont="0" applyFill="0" applyBorder="0" applyAlignment="0" applyProtection="0"/>
    <xf numFmtId="0" fontId="46" fillId="0" borderId="0"/>
    <xf numFmtId="0" fontId="20" fillId="0" borderId="0"/>
    <xf numFmtId="0" fontId="107"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07" fillId="0" borderId="0">
      <alignment vertical="top"/>
    </xf>
    <xf numFmtId="0" fontId="20" fillId="0" borderId="0"/>
    <xf numFmtId="9" fontId="20" fillId="0" borderId="0" applyFont="0" applyFill="0" applyBorder="0" applyAlignment="0" applyProtection="0"/>
    <xf numFmtId="0" fontId="107"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46"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107" fillId="0" borderId="0">
      <alignment vertical="top"/>
    </xf>
    <xf numFmtId="0" fontId="107" fillId="0" borderId="0">
      <alignment vertical="top"/>
    </xf>
    <xf numFmtId="0" fontId="107"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10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46"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107"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07" fillId="0" borderId="0">
      <alignment vertical="top"/>
    </xf>
    <xf numFmtId="9" fontId="20" fillId="0" borderId="0" applyFont="0" applyFill="0" applyBorder="0" applyAlignment="0" applyProtection="0"/>
    <xf numFmtId="0" fontId="107"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58" fillId="0" borderId="0" applyFont="0" applyFill="0" applyBorder="0" applyAlignment="0" applyProtection="0"/>
    <xf numFmtId="0" fontId="46" fillId="0" borderId="0"/>
    <xf numFmtId="0" fontId="46"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46"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107"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07"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46" fillId="0" borderId="0"/>
    <xf numFmtId="0" fontId="107" fillId="0" borderId="0">
      <alignment vertical="top"/>
    </xf>
    <xf numFmtId="43" fontId="20" fillId="0" borderId="0" applyFont="0" applyFill="0" applyBorder="0" applyAlignment="0" applyProtection="0"/>
    <xf numFmtId="0" fontId="107" fillId="0" borderId="0">
      <alignment vertical="top"/>
    </xf>
    <xf numFmtId="0" fontId="20" fillId="0" borderId="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107" fillId="0" borderId="0">
      <alignment vertical="top"/>
    </xf>
    <xf numFmtId="0" fontId="20" fillId="0" borderId="0"/>
    <xf numFmtId="0" fontId="20" fillId="0" borderId="0"/>
    <xf numFmtId="0" fontId="20" fillId="0" borderId="0"/>
    <xf numFmtId="0" fontId="10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8"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20" fillId="0" borderId="0"/>
    <xf numFmtId="0" fontId="20" fillId="0" borderId="0"/>
    <xf numFmtId="0" fontId="107" fillId="0" borderId="0">
      <alignment vertical="top"/>
    </xf>
    <xf numFmtId="0" fontId="20" fillId="0" borderId="0"/>
    <xf numFmtId="0" fontId="20" fillId="0" borderId="0"/>
    <xf numFmtId="0" fontId="20" fillId="0" borderId="0"/>
    <xf numFmtId="0" fontId="107" fillId="0" borderId="0">
      <alignment vertical="top"/>
    </xf>
    <xf numFmtId="0" fontId="20" fillId="0" borderId="0"/>
    <xf numFmtId="43" fontId="58" fillId="0" borderId="0" applyFont="0" applyFill="0" applyBorder="0" applyAlignment="0" applyProtection="0"/>
    <xf numFmtId="0" fontId="20" fillId="0" borderId="0"/>
    <xf numFmtId="0" fontId="20" fillId="0" borderId="0"/>
    <xf numFmtId="0" fontId="20" fillId="0" borderId="0"/>
    <xf numFmtId="0" fontId="107" fillId="0" borderId="0">
      <alignment vertical="top"/>
    </xf>
    <xf numFmtId="0" fontId="20" fillId="0" borderId="0"/>
    <xf numFmtId="0" fontId="107"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154"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0" fontId="20" fillId="0" borderId="0"/>
    <xf numFmtId="9" fontId="46"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154" fillId="0" borderId="0" applyFont="0" applyFill="0" applyBorder="0" applyAlignment="0" applyProtection="0"/>
    <xf numFmtId="0" fontId="46" fillId="0" borderId="0"/>
    <xf numFmtId="43" fontId="20" fillId="0" borderId="0" applyFont="0" applyFill="0" applyBorder="0" applyAlignment="0" applyProtection="0"/>
    <xf numFmtId="0" fontId="107" fillId="0" borderId="0">
      <alignment vertical="top"/>
    </xf>
    <xf numFmtId="0" fontId="107" fillId="0" borderId="0">
      <alignment vertical="top"/>
    </xf>
    <xf numFmtId="43" fontId="20" fillId="0" borderId="0" applyFont="0" applyFill="0" applyBorder="0" applyAlignment="0" applyProtection="0"/>
    <xf numFmtId="0" fontId="107" fillId="0" borderId="0">
      <alignment vertical="top"/>
    </xf>
    <xf numFmtId="0" fontId="107" fillId="0" borderId="0">
      <alignment vertical="top"/>
    </xf>
    <xf numFmtId="0" fontId="46" fillId="0" borderId="0"/>
    <xf numFmtId="0" fontId="46" fillId="0" borderId="0"/>
    <xf numFmtId="0" fontId="46" fillId="0" borderId="0"/>
    <xf numFmtId="0" fontId="107" fillId="0" borderId="0">
      <alignment vertical="top"/>
    </xf>
    <xf numFmtId="0" fontId="107" fillId="0" borderId="0">
      <alignment vertical="top"/>
    </xf>
    <xf numFmtId="0" fontId="46" fillId="0" borderId="0"/>
    <xf numFmtId="0" fontId="107"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46"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107"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0" fontId="107" fillId="0" borderId="0">
      <alignment vertical="top"/>
    </xf>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46"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0" fontId="107" fillId="0" borderId="0">
      <alignment vertical="top"/>
    </xf>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0" fontId="107" fillId="0" borderId="0">
      <alignment vertical="top"/>
    </xf>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0" fontId="20" fillId="0" borderId="0"/>
    <xf numFmtId="0" fontId="107" fillId="0" borderId="0">
      <alignment vertical="top"/>
    </xf>
    <xf numFmtId="43" fontId="20" fillId="0" borderId="0" applyFont="0" applyFill="0" applyBorder="0" applyAlignment="0" applyProtection="0"/>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46" fillId="0" borderId="0"/>
    <xf numFmtId="0" fontId="46" fillId="0" borderId="0"/>
    <xf numFmtId="43" fontId="20" fillId="0" borderId="0" applyFont="0" applyFill="0" applyBorder="0" applyAlignment="0" applyProtection="0"/>
    <xf numFmtId="0" fontId="46" fillId="0" borderId="0"/>
    <xf numFmtId="43" fontId="58" fillId="0" borderId="0" applyFont="0" applyFill="0" applyBorder="0" applyAlignment="0" applyProtection="0"/>
    <xf numFmtId="9"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58" fillId="0" borderId="0" applyFont="0" applyFill="0" applyBorder="0" applyAlignment="0" applyProtection="0"/>
    <xf numFmtId="0" fontId="46" fillId="0" borderId="0"/>
    <xf numFmtId="0" fontId="107" fillId="0" borderId="0">
      <alignment vertical="top"/>
    </xf>
    <xf numFmtId="0" fontId="20" fillId="0" borderId="0"/>
    <xf numFmtId="0" fontId="107" fillId="0" borderId="0">
      <alignment vertical="top"/>
    </xf>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46" fillId="0" borderId="0" applyFont="0" applyFill="0" applyBorder="0" applyAlignment="0" applyProtection="0"/>
    <xf numFmtId="43" fontId="20" fillId="0" borderId="0" applyFont="0" applyFill="0" applyBorder="0" applyAlignment="0" applyProtection="0"/>
    <xf numFmtId="0" fontId="20" fillId="37" borderId="0" applyNumberFormat="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20" fillId="34" borderId="0" applyNumberFormat="0" applyBorder="0" applyAlignment="0" applyProtection="0"/>
    <xf numFmtId="43" fontId="46" fillId="0" borderId="0" applyFont="0" applyFill="0" applyBorder="0" applyAlignment="0" applyProtection="0"/>
    <xf numFmtId="0" fontId="20" fillId="33" borderId="0" applyNumberFormat="0" applyBorder="0" applyAlignment="0" applyProtection="0"/>
    <xf numFmtId="9" fontId="46"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46" fillId="0" borderId="0"/>
    <xf numFmtId="0" fontId="20" fillId="38" borderId="0" applyNumberFormat="0" applyBorder="0" applyAlignment="0" applyProtection="0"/>
    <xf numFmtId="0" fontId="154" fillId="0" borderId="0">
      <alignment vertical="top"/>
    </xf>
    <xf numFmtId="0" fontId="46" fillId="0" borderId="0"/>
    <xf numFmtId="0" fontId="107" fillId="0" borderId="0">
      <alignment vertical="top"/>
    </xf>
    <xf numFmtId="0" fontId="107" fillId="0" borderId="0">
      <alignment vertical="top"/>
    </xf>
    <xf numFmtId="0" fontId="20" fillId="0" borderId="0"/>
    <xf numFmtId="0" fontId="107" fillId="0" borderId="0">
      <alignment vertical="top"/>
    </xf>
    <xf numFmtId="0" fontId="107" fillId="0" borderId="0">
      <alignment vertical="top"/>
    </xf>
    <xf numFmtId="0" fontId="46" fillId="0" borderId="0"/>
    <xf numFmtId="0" fontId="20" fillId="0" borderId="0"/>
    <xf numFmtId="0" fontId="46" fillId="0" borderId="0"/>
    <xf numFmtId="9" fontId="58" fillId="0" borderId="0" applyFont="0" applyFill="0" applyBorder="0" applyAlignment="0" applyProtection="0"/>
    <xf numFmtId="0" fontId="107" fillId="0" borderId="0">
      <alignment vertical="top"/>
    </xf>
    <xf numFmtId="0" fontId="20" fillId="0" borderId="0"/>
    <xf numFmtId="0" fontId="107" fillId="0" borderId="0">
      <alignment vertical="top"/>
    </xf>
    <xf numFmtId="9" fontId="58" fillId="0" borderId="0" applyFont="0" applyFill="0" applyBorder="0" applyAlignment="0" applyProtection="0"/>
    <xf numFmtId="9"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9" fontId="58" fillId="0" borderId="0" applyFont="0" applyFill="0" applyBorder="0" applyAlignment="0" applyProtection="0"/>
    <xf numFmtId="0" fontId="20" fillId="0" borderId="0"/>
    <xf numFmtId="0" fontId="20" fillId="0" borderId="0"/>
    <xf numFmtId="9" fontId="58" fillId="0" borderId="0" applyFont="0" applyFill="0" applyBorder="0" applyAlignment="0" applyProtection="0"/>
    <xf numFmtId="0" fontId="20" fillId="0" borderId="0"/>
    <xf numFmtId="0" fontId="20" fillId="22" borderId="0" applyNumberFormat="0" applyBorder="0" applyAlignment="0" applyProtection="0"/>
    <xf numFmtId="9" fontId="20"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8" fillId="0" borderId="0" applyFont="0" applyFill="0" applyBorder="0" applyAlignment="0" applyProtection="0"/>
    <xf numFmtId="0" fontId="107" fillId="0" borderId="0">
      <alignment vertical="top"/>
    </xf>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43" fontId="20" fillId="0" borderId="0" applyFont="0" applyFill="0" applyBorder="0" applyAlignment="0" applyProtection="0"/>
    <xf numFmtId="0" fontId="46" fillId="0" borderId="0"/>
    <xf numFmtId="0" fontId="20" fillId="0" borderId="0"/>
    <xf numFmtId="0" fontId="107" fillId="0" borderId="0">
      <alignment vertical="top"/>
    </xf>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58" fillId="0" borderId="0" applyFont="0" applyFill="0" applyBorder="0" applyAlignment="0" applyProtection="0"/>
    <xf numFmtId="9" fontId="20" fillId="0" borderId="0" applyFont="0" applyFill="0" applyBorder="0" applyAlignment="0" applyProtection="0"/>
    <xf numFmtId="0" fontId="20" fillId="0" borderId="0"/>
    <xf numFmtId="0" fontId="20" fillId="21"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07" fillId="0" borderId="0">
      <alignment vertical="top"/>
    </xf>
    <xf numFmtId="0" fontId="20" fillId="0" borderId="0"/>
    <xf numFmtId="9" fontId="20" fillId="0" borderId="0" applyFont="0" applyFill="0" applyBorder="0" applyAlignment="0" applyProtection="0"/>
    <xf numFmtId="0" fontId="107"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6" borderId="0" applyNumberFormat="0" applyBorder="0" applyAlignment="0" applyProtection="0"/>
    <xf numFmtId="0" fontId="107"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46"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107" fillId="0" borderId="0">
      <alignment vertical="top"/>
    </xf>
    <xf numFmtId="0" fontId="107" fillId="0" borderId="0">
      <alignment vertical="top"/>
    </xf>
    <xf numFmtId="0" fontId="107"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10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46"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46" fillId="0" borderId="0"/>
    <xf numFmtId="0" fontId="107"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07" fillId="0" borderId="0">
      <alignment vertical="top"/>
    </xf>
    <xf numFmtId="9" fontId="20" fillId="0" borderId="0" applyFont="0" applyFill="0" applyBorder="0" applyAlignment="0" applyProtection="0"/>
    <xf numFmtId="0" fontId="107"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58" fillId="0" borderId="0" applyFont="0" applyFill="0" applyBorder="0" applyAlignment="0" applyProtection="0"/>
    <xf numFmtId="0" fontId="20" fillId="0" borderId="0"/>
    <xf numFmtId="0" fontId="20" fillId="25" borderId="0" applyNumberFormat="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46"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107"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07"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9" fontId="20" fillId="0" borderId="0" applyFont="0" applyFill="0" applyBorder="0" applyAlignment="0" applyProtection="0"/>
    <xf numFmtId="0" fontId="46" fillId="0" borderId="0"/>
    <xf numFmtId="0" fontId="107" fillId="0" borderId="0">
      <alignment vertical="top"/>
    </xf>
    <xf numFmtId="43" fontId="20" fillId="0" borderId="0" applyFont="0" applyFill="0" applyBorder="0" applyAlignment="0" applyProtection="0"/>
    <xf numFmtId="0" fontId="20" fillId="0" borderId="0"/>
    <xf numFmtId="0" fontId="107" fillId="0" borderId="0">
      <alignment vertical="top"/>
    </xf>
    <xf numFmtId="43" fontId="58"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9" fontId="20" fillId="0" borderId="0" applyFont="0" applyFill="0" applyBorder="0" applyAlignment="0" applyProtection="0"/>
    <xf numFmtId="0" fontId="20" fillId="0" borderId="0"/>
    <xf numFmtId="9"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9" fontId="58"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107" fillId="0" borderId="0">
      <alignment vertical="top"/>
    </xf>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1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20" fillId="0" borderId="0"/>
    <xf numFmtId="0" fontId="107" fillId="0" borderId="0">
      <alignment vertical="top"/>
    </xf>
    <xf numFmtId="0" fontId="20" fillId="0" borderId="0"/>
    <xf numFmtId="0" fontId="20" fillId="0" borderId="0"/>
    <xf numFmtId="0" fontId="20" fillId="0" borderId="0"/>
    <xf numFmtId="0" fontId="20" fillId="0" borderId="0"/>
    <xf numFmtId="0" fontId="20" fillId="0" borderId="0"/>
    <xf numFmtId="43" fontId="58" fillId="0" borderId="0" applyFont="0" applyFill="0" applyBorder="0" applyAlignment="0" applyProtection="0"/>
    <xf numFmtId="0" fontId="20" fillId="0" borderId="0"/>
    <xf numFmtId="0" fontId="107" fillId="0" borderId="0">
      <alignment vertical="top"/>
    </xf>
    <xf numFmtId="0" fontId="20" fillId="0" borderId="0"/>
    <xf numFmtId="0" fontId="20" fillId="0" borderId="0"/>
    <xf numFmtId="0" fontId="20" fillId="0" borderId="0"/>
    <xf numFmtId="0" fontId="20" fillId="0" borderId="0"/>
    <xf numFmtId="0" fontId="20" fillId="0" borderId="0"/>
    <xf numFmtId="0" fontId="107" fillId="0" borderId="0">
      <alignment vertical="top"/>
    </xf>
    <xf numFmtId="43" fontId="58" fillId="0" borderId="0" applyFont="0" applyFill="0" applyBorder="0" applyAlignment="0" applyProtection="0"/>
    <xf numFmtId="0" fontId="20" fillId="0" borderId="0"/>
    <xf numFmtId="0" fontId="107" fillId="0" borderId="0">
      <alignment vertical="top"/>
    </xf>
    <xf numFmtId="0" fontId="107" fillId="0" borderId="0">
      <alignment vertical="top"/>
    </xf>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107" fillId="0" borderId="0">
      <alignment vertical="top"/>
    </xf>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46" fillId="0" borderId="0"/>
    <xf numFmtId="0" fontId="20" fillId="0" borderId="0"/>
    <xf numFmtId="0" fontId="46" fillId="0" borderId="0"/>
    <xf numFmtId="43" fontId="20" fillId="0" borderId="0" applyFont="0" applyFill="0" applyBorder="0" applyAlignment="0" applyProtection="0"/>
    <xf numFmtId="0" fontId="20" fillId="0" borderId="0"/>
    <xf numFmtId="0" fontId="46" fillId="0" borderId="0"/>
    <xf numFmtId="0" fontId="20" fillId="0" borderId="0"/>
    <xf numFmtId="0" fontId="20" fillId="0" borderId="0"/>
    <xf numFmtId="43" fontId="58" fillId="0" borderId="0" applyFont="0" applyFill="0" applyBorder="0" applyAlignment="0" applyProtection="0"/>
    <xf numFmtId="9"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0" fontId="46" fillId="0" borderId="0"/>
    <xf numFmtId="0" fontId="20" fillId="0" borderId="0"/>
    <xf numFmtId="0" fontId="20" fillId="0" borderId="0"/>
    <xf numFmtId="0" fontId="107" fillId="0" borderId="0">
      <alignment vertical="top"/>
    </xf>
    <xf numFmtId="0" fontId="20" fillId="0" borderId="0"/>
    <xf numFmtId="0" fontId="20" fillId="0" borderId="0"/>
    <xf numFmtId="0" fontId="107"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46"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33" borderId="0" applyNumberFormat="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20" fillId="30" borderId="0" applyNumberFormat="0" applyBorder="0" applyAlignment="0" applyProtection="0"/>
    <xf numFmtId="43" fontId="46" fillId="0" borderId="0" applyFont="0" applyFill="0" applyBorder="0" applyAlignment="0" applyProtection="0"/>
    <xf numFmtId="0" fontId="20" fillId="29" borderId="0" applyNumberFormat="0" applyBorder="0" applyAlignment="0" applyProtection="0"/>
    <xf numFmtId="9" fontId="46" fillId="0" borderId="0" applyFont="0" applyFill="0" applyBorder="0" applyAlignment="0" applyProtection="0"/>
    <xf numFmtId="0" fontId="20" fillId="0" borderId="0"/>
    <xf numFmtId="0" fontId="46" fillId="0" borderId="0"/>
    <xf numFmtId="0" fontId="20" fillId="38" borderId="0" applyNumberFormat="0" applyBorder="0" applyAlignment="0" applyProtection="0"/>
    <xf numFmtId="0" fontId="20" fillId="37" borderId="0" applyNumberFormat="0" applyBorder="0" applyAlignment="0" applyProtection="0"/>
    <xf numFmtId="0" fontId="20" fillId="34" borderId="0" applyNumberFormat="0" applyBorder="0" applyAlignment="0" applyProtection="0"/>
    <xf numFmtId="0" fontId="154" fillId="0" borderId="0">
      <alignment vertical="top"/>
    </xf>
    <xf numFmtId="43" fontId="20" fillId="0" borderId="0" applyFont="0" applyFill="0" applyBorder="0" applyAlignment="0" applyProtection="0"/>
    <xf numFmtId="0" fontId="46" fillId="0" borderId="0"/>
    <xf numFmtId="0" fontId="20" fillId="0" borderId="0"/>
    <xf numFmtId="0" fontId="107" fillId="0" borderId="0">
      <alignment vertical="top"/>
    </xf>
    <xf numFmtId="9" fontId="20" fillId="0" borderId="0" applyFont="0" applyFill="0" applyBorder="0" applyAlignment="0" applyProtection="0"/>
    <xf numFmtId="0" fontId="107" fillId="0" borderId="0">
      <alignment vertical="top"/>
    </xf>
    <xf numFmtId="0" fontId="20" fillId="0" borderId="0"/>
    <xf numFmtId="0" fontId="107" fillId="0" borderId="0">
      <alignment vertical="top"/>
    </xf>
    <xf numFmtId="0" fontId="107" fillId="0" borderId="0">
      <alignment vertical="top"/>
    </xf>
    <xf numFmtId="0" fontId="46" fillId="0" borderId="0"/>
    <xf numFmtId="43" fontId="20" fillId="0" borderId="0" applyFont="0" applyFill="0" applyBorder="0" applyAlignment="0" applyProtection="0"/>
    <xf numFmtId="0" fontId="20" fillId="0" borderId="0"/>
    <xf numFmtId="0" fontId="46" fillId="0" borderId="0"/>
    <xf numFmtId="9" fontId="58" fillId="0" borderId="0" applyFont="0" applyFill="0" applyBorder="0" applyAlignment="0" applyProtection="0"/>
    <xf numFmtId="0" fontId="107" fillId="0" borderId="0">
      <alignment vertical="top"/>
    </xf>
    <xf numFmtId="0" fontId="20" fillId="0" borderId="0"/>
    <xf numFmtId="0" fontId="107" fillId="0" borderId="0">
      <alignment vertical="top"/>
    </xf>
    <xf numFmtId="9" fontId="58"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58" fillId="0" borderId="0" applyFont="0" applyFill="0" applyBorder="0" applyAlignment="0" applyProtection="0"/>
    <xf numFmtId="0" fontId="107" fillId="0" borderId="0">
      <alignment vertical="top"/>
    </xf>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107" fillId="0" borderId="0">
      <alignment vertical="top"/>
    </xf>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107" fillId="0" borderId="0">
      <alignment vertical="top"/>
    </xf>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8" fillId="0" borderId="0" applyFont="0" applyFill="0" applyBorder="0" applyAlignment="0" applyProtection="0"/>
    <xf numFmtId="0" fontId="20" fillId="0" borderId="0"/>
    <xf numFmtId="0" fontId="46" fillId="0" borderId="0"/>
    <xf numFmtId="0" fontId="20" fillId="0" borderId="0"/>
    <xf numFmtId="0" fontId="46" fillId="0" borderId="0"/>
    <xf numFmtId="0" fontId="20" fillId="0" borderId="0"/>
    <xf numFmtId="0" fontId="20" fillId="0" borderId="0"/>
    <xf numFmtId="0" fontId="107"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0" fontId="20" fillId="0" borderId="0"/>
    <xf numFmtId="0" fontId="20" fillId="0" borderId="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07" fillId="0" borderId="0">
      <alignment vertical="top"/>
    </xf>
    <xf numFmtId="0" fontId="20" fillId="0" borderId="0"/>
    <xf numFmtId="9" fontId="20" fillId="0" borderId="0" applyFont="0" applyFill="0" applyBorder="0" applyAlignment="0" applyProtection="0"/>
    <xf numFmtId="0" fontId="107"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58" fillId="0" borderId="0" applyFont="0" applyFill="0" applyBorder="0" applyAlignment="0" applyProtection="0"/>
    <xf numFmtId="0" fontId="20" fillId="0" borderId="0"/>
    <xf numFmtId="0" fontId="20" fillId="0" borderId="0"/>
    <xf numFmtId="0" fontId="20" fillId="22"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107" fillId="0" borderId="0">
      <alignment vertical="top"/>
    </xf>
    <xf numFmtId="0" fontId="107" fillId="0" borderId="0">
      <alignment vertical="top"/>
    </xf>
    <xf numFmtId="0" fontId="107"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10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46"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46" fillId="0" borderId="0"/>
    <xf numFmtId="0" fontId="20" fillId="0" borderId="0"/>
    <xf numFmtId="0" fontId="107"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46"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07" fillId="0" borderId="0">
      <alignment vertical="top"/>
    </xf>
    <xf numFmtId="9" fontId="20" fillId="0" borderId="0" applyFont="0" applyFill="0" applyBorder="0" applyAlignment="0" applyProtection="0"/>
    <xf numFmtId="0" fontId="107"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58" fillId="0" borderId="0" applyFont="0" applyFill="0" applyBorder="0" applyAlignment="0" applyProtection="0"/>
    <xf numFmtId="0" fontId="20" fillId="0" borderId="0"/>
    <xf numFmtId="0" fontId="20" fillId="21" borderId="0" applyNumberFormat="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46" fillId="0" borderId="0"/>
    <xf numFmtId="0" fontId="20" fillId="0" borderId="0"/>
    <xf numFmtId="0" fontId="46"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9" fontId="20" fillId="0" borderId="0" applyFont="0" applyFill="0" applyBorder="0" applyAlignment="0" applyProtection="0"/>
    <xf numFmtId="0" fontId="107"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07"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46" fillId="0" borderId="0"/>
    <xf numFmtId="0" fontId="107" fillId="0" borderId="0">
      <alignment vertical="top"/>
    </xf>
    <xf numFmtId="43" fontId="20" fillId="0" borderId="0" applyFont="0" applyFill="0" applyBorder="0" applyAlignment="0" applyProtection="0"/>
    <xf numFmtId="0" fontId="20" fillId="0" borderId="0"/>
    <xf numFmtId="0" fontId="107" fillId="0" borderId="0">
      <alignment vertical="top"/>
    </xf>
    <xf numFmtId="43"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107" fillId="0" borderId="0">
      <alignment vertical="top"/>
    </xf>
    <xf numFmtId="0" fontId="107" fillId="0" borderId="0">
      <alignment vertical="top"/>
    </xf>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107" fillId="0" borderId="0">
      <alignment vertical="top"/>
    </xf>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107" fillId="0" borderId="0">
      <alignment vertical="top"/>
    </xf>
    <xf numFmtId="0" fontId="20" fillId="0" borderId="0"/>
    <xf numFmtId="0" fontId="20" fillId="0" borderId="0"/>
    <xf numFmtId="0" fontId="20" fillId="0" borderId="0"/>
    <xf numFmtId="0" fontId="107" fillId="0" borderId="0">
      <alignment vertical="top"/>
    </xf>
    <xf numFmtId="0" fontId="20" fillId="0" borderId="0"/>
    <xf numFmtId="0" fontId="20" fillId="0" borderId="0"/>
    <xf numFmtId="0" fontId="20" fillId="0" borderId="0"/>
    <xf numFmtId="0" fontId="20" fillId="0" borderId="0"/>
    <xf numFmtId="0" fontId="20" fillId="0" borderId="0"/>
    <xf numFmtId="43" fontId="58" fillId="0" borderId="0" applyFont="0" applyFill="0" applyBorder="0" applyAlignment="0" applyProtection="0"/>
    <xf numFmtId="0" fontId="107" fillId="0" borderId="0">
      <alignment vertical="top"/>
    </xf>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107"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5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58" fillId="0" borderId="0" applyFont="0" applyFill="0" applyBorder="0" applyAlignment="0" applyProtection="0"/>
    <xf numFmtId="0" fontId="20" fillId="0" borderId="0"/>
    <xf numFmtId="9" fontId="58" fillId="0" borderId="0" applyFont="0" applyFill="0" applyBorder="0" applyAlignment="0" applyProtection="0"/>
    <xf numFmtId="0" fontId="107" fillId="0" borderId="0">
      <alignment vertical="top"/>
    </xf>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107" fillId="0" borderId="0">
      <alignment vertical="top"/>
    </xf>
    <xf numFmtId="0" fontId="107" fillId="0" borderId="0">
      <alignment vertical="top"/>
    </xf>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46" fillId="0" borderId="0"/>
    <xf numFmtId="0" fontId="20" fillId="0" borderId="0"/>
    <xf numFmtId="43" fontId="58" fillId="0" borderId="0" applyFont="0" applyFill="0" applyBorder="0" applyAlignment="0" applyProtection="0"/>
    <xf numFmtId="9" fontId="58"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0" fontId="46" fillId="0" borderId="0"/>
    <xf numFmtId="0" fontId="107" fillId="0" borderId="0">
      <alignment vertical="top"/>
    </xf>
    <xf numFmtId="0" fontId="107" fillId="0" borderId="0">
      <alignment vertical="top"/>
    </xf>
    <xf numFmtId="43" fontId="46"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154" fillId="0" borderId="0">
      <alignment vertical="top"/>
    </xf>
    <xf numFmtId="0" fontId="46"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46" fillId="0" borderId="0"/>
    <xf numFmtId="0" fontId="46" fillId="0" borderId="0"/>
    <xf numFmtId="9" fontId="58" fillId="0" borderId="0" applyFont="0" applyFill="0" applyBorder="0" applyAlignment="0" applyProtection="0"/>
    <xf numFmtId="0" fontId="107" fillId="0" borderId="0">
      <alignment vertical="top"/>
    </xf>
    <xf numFmtId="0" fontId="107" fillId="0" borderId="0">
      <alignment vertical="top"/>
    </xf>
    <xf numFmtId="0" fontId="20" fillId="0" borderId="0"/>
    <xf numFmtId="9" fontId="58"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107"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46" fillId="0" borderId="0"/>
    <xf numFmtId="0" fontId="20" fillId="0" borderId="0"/>
    <xf numFmtId="43" fontId="20" fillId="0" borderId="0" applyFont="0" applyFill="0" applyBorder="0" applyAlignment="0" applyProtection="0"/>
    <xf numFmtId="0" fontId="20" fillId="0" borderId="0"/>
    <xf numFmtId="0" fontId="107"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7" fillId="0" borderId="0">
      <alignment vertical="top"/>
    </xf>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107" fillId="0" borderId="0">
      <alignment vertical="top"/>
    </xf>
    <xf numFmtId="0" fontId="107" fillId="0" borderId="0">
      <alignment vertical="top"/>
    </xf>
    <xf numFmtId="0" fontId="107" fillId="0" borderId="0">
      <alignment vertical="top"/>
    </xf>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20" fillId="0" borderId="0"/>
    <xf numFmtId="0" fontId="107"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107" fillId="0" borderId="0">
      <alignment vertical="top"/>
    </xf>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4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107"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07"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46" fillId="0" borderId="0"/>
    <xf numFmtId="0" fontId="107" fillId="0" borderId="0">
      <alignment vertical="top"/>
    </xf>
    <xf numFmtId="43" fontId="20" fillId="0" borderId="0" applyFont="0" applyFill="0" applyBorder="0" applyAlignment="0" applyProtection="0"/>
    <xf numFmtId="0" fontId="107" fillId="0" borderId="0">
      <alignment vertical="top"/>
    </xf>
    <xf numFmtId="43" fontId="58" fillId="0" borderId="0" applyFont="0" applyFill="0" applyBorder="0" applyAlignment="0" applyProtection="0"/>
    <xf numFmtId="9" fontId="58" fillId="0" borderId="0" applyFont="0" applyFill="0" applyBorder="0" applyAlignment="0" applyProtection="0"/>
    <xf numFmtId="0" fontId="107"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21" borderId="0" applyNumberFormat="0" applyBorder="0" applyAlignment="0" applyProtection="0"/>
    <xf numFmtId="0" fontId="20" fillId="22" borderId="0" applyNumberFormat="0" applyBorder="0" applyAlignment="0" applyProtection="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0" borderId="0"/>
    <xf numFmtId="0" fontId="20" fillId="0" borderId="0"/>
    <xf numFmtId="0" fontId="20" fillId="22" borderId="0" applyNumberFormat="0" applyBorder="0" applyAlignment="0" applyProtection="0"/>
    <xf numFmtId="0" fontId="20" fillId="18" borderId="0" applyNumberFormat="0" applyBorder="0" applyAlignment="0" applyProtection="0"/>
    <xf numFmtId="0" fontId="20" fillId="17" borderId="0" applyNumberFormat="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34" borderId="0" applyNumberFormat="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33"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34" borderId="0" applyNumberFormat="0" applyBorder="0" applyAlignment="0" applyProtection="0"/>
    <xf numFmtId="0" fontId="20" fillId="0" borderId="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26" borderId="0" applyNumberFormat="0" applyBorder="0" applyAlignment="0" applyProtection="0"/>
    <xf numFmtId="9" fontId="20" fillId="0" borderId="0" applyFont="0" applyFill="0" applyBorder="0" applyAlignment="0" applyProtection="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38"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37" borderId="0" applyNumberFormat="0" applyBorder="0" applyAlignment="0" applyProtection="0"/>
    <xf numFmtId="0" fontId="20" fillId="29"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26" borderId="0" applyNumberFormat="0" applyBorder="0" applyAlignment="0" applyProtection="0"/>
    <xf numFmtId="0" fontId="20" fillId="0" borderId="0"/>
    <xf numFmtId="0" fontId="20" fillId="25" borderId="0" applyNumberFormat="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107" fillId="0" borderId="0">
      <alignment vertical="top"/>
    </xf>
    <xf numFmtId="0" fontId="20" fillId="0" borderId="0"/>
    <xf numFmtId="0" fontId="20" fillId="0" borderId="0"/>
    <xf numFmtId="0" fontId="107" fillId="0" borderId="0">
      <alignment vertical="top"/>
    </xf>
    <xf numFmtId="0" fontId="20" fillId="0" borderId="0"/>
    <xf numFmtId="0" fontId="107" fillId="0" borderId="0">
      <alignment vertical="top"/>
    </xf>
    <xf numFmtId="0" fontId="107"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107" fillId="0" borderId="0">
      <alignment vertical="top"/>
    </xf>
    <xf numFmtId="0" fontId="20" fillId="0" borderId="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34" borderId="0" applyNumberFormat="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1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2" borderId="0" applyNumberFormat="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37" borderId="0" applyNumberFormat="0" applyBorder="0" applyAlignment="0" applyProtection="0"/>
    <xf numFmtId="0" fontId="20" fillId="21" borderId="0" applyNumberFormat="0" applyBorder="0" applyAlignment="0" applyProtection="0"/>
    <xf numFmtId="0" fontId="20" fillId="0" borderId="0"/>
    <xf numFmtId="0" fontId="20" fillId="0" borderId="0"/>
    <xf numFmtId="43" fontId="20" fillId="0" borderId="0" applyFont="0" applyFill="0" applyBorder="0" applyAlignment="0" applyProtection="0"/>
    <xf numFmtId="0" fontId="20" fillId="26" borderId="0" applyNumberFormat="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33" borderId="0" applyNumberFormat="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34" borderId="0" applyNumberFormat="0" applyBorder="0" applyAlignment="0" applyProtection="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26" borderId="0" applyNumberFormat="0" applyBorder="0" applyAlignment="0" applyProtection="0"/>
    <xf numFmtId="9" fontId="20" fillId="0" borderId="0" applyFont="0" applyFill="0" applyBorder="0" applyAlignment="0" applyProtection="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25" borderId="0" applyNumberFormat="0" applyBorder="0" applyAlignment="0" applyProtection="0"/>
    <xf numFmtId="0" fontId="20" fillId="29" borderId="0" applyNumberFormat="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43"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107"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43" fontId="20" fillId="0" borderId="0" applyFont="0" applyFill="0" applyBorder="0" applyAlignment="0" applyProtection="0"/>
    <xf numFmtId="0" fontId="20" fillId="0" borderId="0"/>
    <xf numFmtId="0" fontId="20" fillId="15" borderId="21" applyNumberFormat="0" applyFont="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46" fillId="0" borderId="0"/>
    <xf numFmtId="43" fontId="20" fillId="0" borderId="0" applyFont="0" applyFill="0" applyBorder="0" applyAlignment="0" applyProtection="0"/>
    <xf numFmtId="0" fontId="107"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9" fontId="20" fillId="0" borderId="0" applyFont="0" applyFill="0" applyBorder="0" applyAlignment="0" applyProtection="0"/>
    <xf numFmtId="0" fontId="107" fillId="0" borderId="0">
      <alignment vertical="top"/>
    </xf>
    <xf numFmtId="0" fontId="107" fillId="0" borderId="0">
      <alignment vertical="top"/>
    </xf>
    <xf numFmtId="9"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0" fontId="20" fillId="0" borderId="0"/>
    <xf numFmtId="0" fontId="20" fillId="0" borderId="0"/>
    <xf numFmtId="0" fontId="46"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43"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107" fillId="0" borderId="0">
      <alignment vertical="top"/>
    </xf>
    <xf numFmtId="0" fontId="107" fillId="0" borderId="0">
      <alignment vertical="top"/>
    </xf>
    <xf numFmtId="0" fontId="20" fillId="0" borderId="0"/>
    <xf numFmtId="0" fontId="20" fillId="0" borderId="0"/>
    <xf numFmtId="0" fontId="107" fillId="0" borderId="0">
      <alignment vertical="top"/>
    </xf>
    <xf numFmtId="0" fontId="107"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46" fillId="0" borderId="0"/>
    <xf numFmtId="0" fontId="20" fillId="0" borderId="0"/>
    <xf numFmtId="43" fontId="20" fillId="0" borderId="0" applyFont="0" applyFill="0" applyBorder="0" applyAlignment="0" applyProtection="0"/>
    <xf numFmtId="0" fontId="20" fillId="0" borderId="0"/>
    <xf numFmtId="0" fontId="107"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34" borderId="0" applyNumberFormat="0" applyBorder="0" applyAlignment="0" applyProtection="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7"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107" fillId="0" borderId="0">
      <alignment vertical="top"/>
    </xf>
    <xf numFmtId="0" fontId="107" fillId="0" borderId="0">
      <alignment vertical="top"/>
    </xf>
    <xf numFmtId="0" fontId="107" fillId="0" borderId="0">
      <alignment vertical="top"/>
    </xf>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7" fillId="0" borderId="0">
      <alignment vertical="top"/>
    </xf>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20" fillId="0" borderId="0"/>
    <xf numFmtId="0" fontId="107"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107"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7" fillId="0" borderId="0">
      <alignment vertical="top"/>
    </xf>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4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107"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07"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107"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46" fillId="0" borderId="0"/>
    <xf numFmtId="0" fontId="107"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97"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0" borderId="0"/>
    <xf numFmtId="0" fontId="19" fillId="0" borderId="0"/>
    <xf numFmtId="0" fontId="19" fillId="21" borderId="0" applyNumberFormat="0" applyBorder="0" applyAlignment="0" applyProtection="0"/>
    <xf numFmtId="0" fontId="19" fillId="22" borderId="0" applyNumberFormat="0" applyBorder="0" applyAlignment="0" applyProtection="0"/>
    <xf numFmtId="0" fontId="19" fillId="0" borderId="0"/>
    <xf numFmtId="0" fontId="19" fillId="0" borderId="0"/>
    <xf numFmtId="0" fontId="19" fillId="25" borderId="0" applyNumberFormat="0" applyBorder="0" applyAlignment="0" applyProtection="0"/>
    <xf numFmtId="0" fontId="19" fillId="26" borderId="0" applyNumberFormat="0" applyBorder="0" applyAlignment="0" applyProtection="0"/>
    <xf numFmtId="0" fontId="19" fillId="0" borderId="0"/>
    <xf numFmtId="0" fontId="19" fillId="0" borderId="0"/>
    <xf numFmtId="0" fontId="19" fillId="29" borderId="0" applyNumberFormat="0" applyBorder="0" applyAlignment="0" applyProtection="0"/>
    <xf numFmtId="0" fontId="19" fillId="30" borderId="0" applyNumberFormat="0" applyBorder="0" applyAlignment="0" applyProtection="0"/>
    <xf numFmtId="0" fontId="19" fillId="0" borderId="0"/>
    <xf numFmtId="0" fontId="19" fillId="0" borderId="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37" borderId="0" applyNumberFormat="0" applyBorder="0" applyAlignment="0" applyProtection="0"/>
    <xf numFmtId="0" fontId="19" fillId="38" borderId="0" applyNumberFormat="0" applyBorder="0" applyAlignment="0" applyProtection="0"/>
    <xf numFmtId="0" fontId="19" fillId="0" borderId="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81" fillId="0" borderId="0"/>
    <xf numFmtId="43" fontId="46" fillId="0" borderId="0" quotePrefix="1" applyFont="0" applyFill="0" applyBorder="0" applyAlignment="0">
      <protection locked="0"/>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81" fillId="0" borderId="0"/>
    <xf numFmtId="0" fontId="19" fillId="0" borderId="0"/>
    <xf numFmtId="9" fontId="46" fillId="0" borderId="0" quotePrefix="1" applyFont="0" applyFill="0" applyBorder="0" applyAlignment="0">
      <protection locked="0"/>
    </xf>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81"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9" fontId="58"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81" fillId="0" borderId="0"/>
    <xf numFmtId="43" fontId="46" fillId="0" borderId="0" quotePrefix="1" applyFont="0" applyFill="0" applyBorder="0" applyAlignment="0">
      <protection locked="0"/>
    </xf>
    <xf numFmtId="0" fontId="19" fillId="0" borderId="0"/>
    <xf numFmtId="0" fontId="19" fillId="0" borderId="0"/>
    <xf numFmtId="43" fontId="58" fillId="0" borderId="0" applyFont="0" applyFill="0" applyBorder="0" applyAlignment="0" applyProtection="0"/>
    <xf numFmtId="0" fontId="97" fillId="0" borderId="0">
      <alignment vertical="top"/>
    </xf>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97" fillId="0" borderId="0">
      <alignment vertical="top"/>
    </xf>
    <xf numFmtId="0" fontId="97" fillId="0" borderId="0">
      <alignment vertical="top"/>
    </xf>
    <xf numFmtId="43" fontId="19" fillId="0" borderId="0" applyFont="0" applyFill="0" applyBorder="0" applyAlignment="0" applyProtection="0"/>
    <xf numFmtId="43" fontId="46"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97" fillId="0" borderId="0">
      <alignment vertical="top"/>
    </xf>
    <xf numFmtId="0" fontId="19" fillId="0" borderId="0"/>
    <xf numFmtId="0" fontId="19" fillId="0" borderId="0"/>
    <xf numFmtId="0" fontId="97" fillId="0" borderId="0">
      <alignment vertical="top"/>
    </xf>
    <xf numFmtId="0" fontId="19" fillId="0" borderId="0"/>
    <xf numFmtId="0" fontId="19" fillId="0" borderId="0"/>
    <xf numFmtId="0" fontId="19" fillId="0" borderId="0"/>
    <xf numFmtId="0" fontId="97" fillId="0" borderId="0">
      <alignment vertical="top"/>
    </xf>
    <xf numFmtId="0" fontId="19" fillId="0" borderId="0"/>
    <xf numFmtId="0" fontId="19" fillId="0" borderId="0"/>
    <xf numFmtId="0" fontId="97"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0" fontId="19"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46"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0" fontId="19" fillId="0" borderId="0"/>
    <xf numFmtId="0" fontId="19" fillId="0" borderId="0"/>
    <xf numFmtId="0" fontId="58" fillId="0" borderId="0"/>
    <xf numFmtId="9" fontId="46" fillId="0" borderId="0" applyFont="0" applyFill="0" applyBorder="0" applyAlignment="0" applyProtection="0"/>
    <xf numFmtId="43" fontId="46" fillId="0" borderId="0" applyFont="0" applyFill="0" applyBorder="0" applyAlignment="0" applyProtection="0"/>
    <xf numFmtId="0" fontId="19" fillId="0" borderId="0"/>
    <xf numFmtId="43" fontId="46"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46" fillId="0" borderId="0" applyFont="0" applyFill="0" applyBorder="0" applyAlignment="0" applyProtection="0"/>
    <xf numFmtId="0" fontId="19" fillId="0" borderId="0"/>
    <xf numFmtId="43"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54" fillId="0" borderId="0">
      <alignment vertical="top"/>
    </xf>
    <xf numFmtId="0" fontId="19" fillId="0" borderId="0"/>
    <xf numFmtId="0" fontId="19" fillId="0" borderId="0"/>
    <xf numFmtId="0" fontId="58" fillId="0" borderId="0"/>
    <xf numFmtId="0" fontId="58" fillId="0" borderId="0"/>
    <xf numFmtId="43" fontId="154" fillId="0" borderId="0" applyFont="0" applyFill="0" applyBorder="0" applyAlignment="0" applyProtection="0"/>
    <xf numFmtId="43" fontId="19" fillId="0" borderId="0" applyFont="0" applyFill="0" applyBorder="0" applyAlignment="0" applyProtection="0"/>
    <xf numFmtId="0" fontId="81" fillId="0" borderId="0"/>
    <xf numFmtId="43" fontId="46" fillId="0" borderId="0" quotePrefix="1" applyFont="0" applyFill="0" applyBorder="0" applyAlignment="0">
      <protection locked="0"/>
    </xf>
    <xf numFmtId="43" fontId="19" fillId="0" borderId="0" applyFont="0" applyFill="0" applyBorder="0" applyAlignment="0" applyProtection="0"/>
    <xf numFmtId="43" fontId="46" fillId="0" borderId="0" applyFont="0" applyFill="0" applyBorder="0" applyAlignment="0" applyProtection="0"/>
    <xf numFmtId="0" fontId="97" fillId="0" borderId="0">
      <alignment vertical="top"/>
    </xf>
    <xf numFmtId="0" fontId="19" fillId="0" borderId="0"/>
    <xf numFmtId="0" fontId="19" fillId="0" borderId="0"/>
    <xf numFmtId="43" fontId="46" fillId="0" borderId="0" applyFont="0" applyFill="0" applyBorder="0" applyAlignment="0" applyProtection="0"/>
    <xf numFmtId="43" fontId="19" fillId="0" borderId="0" applyFont="0" applyFill="0" applyBorder="0" applyAlignment="0" applyProtection="0"/>
    <xf numFmtId="9" fontId="46" fillId="0" borderId="0" quotePrefix="1" applyFont="0" applyFill="0" applyBorder="0" applyAlignment="0">
      <protection locked="0"/>
    </xf>
    <xf numFmtId="9" fontId="19" fillId="0" borderId="0" applyFont="0" applyFill="0" applyBorder="0" applyAlignment="0" applyProtection="0"/>
    <xf numFmtId="0" fontId="97" fillId="0" borderId="0">
      <alignment vertical="top"/>
    </xf>
    <xf numFmtId="9" fontId="58" fillId="0" borderId="0" applyFont="0" applyFill="0" applyBorder="0" applyAlignment="0" applyProtection="0"/>
    <xf numFmtId="9" fontId="19" fillId="0" borderId="0" applyFont="0" applyFill="0" applyBorder="0" applyAlignment="0" applyProtection="0"/>
    <xf numFmtId="0" fontId="97" fillId="0" borderId="0">
      <alignment vertical="top"/>
    </xf>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58" fillId="0" borderId="0" applyFont="0" applyFill="0" applyBorder="0" applyAlignment="0" applyProtection="0"/>
    <xf numFmtId="43" fontId="46" fillId="0" borderId="0" applyFont="0" applyFill="0" applyBorder="0" applyAlignment="0" applyProtection="0"/>
    <xf numFmtId="0" fontId="19" fillId="0" borderId="0"/>
    <xf numFmtId="0" fontId="19" fillId="0" borderId="0"/>
    <xf numFmtId="9" fontId="58"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0" fontId="19" fillId="0" borderId="0"/>
    <xf numFmtId="43" fontId="19" fillId="0" borderId="0" applyFont="0" applyFill="0" applyBorder="0" applyAlignment="0" applyProtection="0"/>
    <xf numFmtId="43"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0" fontId="19" fillId="0" borderId="0"/>
    <xf numFmtId="43" fontId="46" fillId="0" borderId="0" applyFont="0" applyFill="0" applyBorder="0" applyAlignment="0" applyProtection="0"/>
    <xf numFmtId="0" fontId="154" fillId="0" borderId="0">
      <alignment vertical="top"/>
    </xf>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54" fillId="0" borderId="0">
      <alignment vertical="top"/>
    </xf>
    <xf numFmtId="0" fontId="58" fillId="0" borderId="0"/>
    <xf numFmtId="0" fontId="58"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54" fillId="0" borderId="0">
      <alignment vertical="top"/>
    </xf>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58" fillId="0" borderId="0"/>
    <xf numFmtId="0" fontId="19" fillId="0" borderId="0"/>
    <xf numFmtId="43" fontId="19" fillId="0" borderId="0" applyFont="0" applyFill="0" applyBorder="0" applyAlignment="0" applyProtection="0"/>
    <xf numFmtId="43" fontId="154"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97"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97"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97"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97"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97" fillId="0" borderId="0">
      <alignment vertical="top"/>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97" fillId="0" borderId="0">
      <alignment vertical="top"/>
    </xf>
    <xf numFmtId="0" fontId="97" fillId="0" borderId="0">
      <alignment vertical="top"/>
    </xf>
    <xf numFmtId="0" fontId="97" fillId="0" borderId="0">
      <alignment vertical="top"/>
    </xf>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0" fontId="19" fillId="0" borderId="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97"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17" borderId="0" applyNumberFormat="0" applyBorder="0" applyAlignment="0" applyProtection="0"/>
    <xf numFmtId="0" fontId="19" fillId="18" borderId="0" applyNumberFormat="0" applyBorder="0" applyAlignment="0" applyProtection="0"/>
    <xf numFmtId="0" fontId="19" fillId="0" borderId="0"/>
    <xf numFmtId="0" fontId="19" fillId="0" borderId="0"/>
    <xf numFmtId="0" fontId="19" fillId="21" borderId="0" applyNumberFormat="0" applyBorder="0" applyAlignment="0" applyProtection="0"/>
    <xf numFmtId="0" fontId="19" fillId="22" borderId="0" applyNumberFormat="0" applyBorder="0" applyAlignment="0" applyProtection="0"/>
    <xf numFmtId="0" fontId="19" fillId="0" borderId="0"/>
    <xf numFmtId="0" fontId="19" fillId="0" borderId="0"/>
    <xf numFmtId="0" fontId="19" fillId="25" borderId="0" applyNumberFormat="0" applyBorder="0" applyAlignment="0" applyProtection="0"/>
    <xf numFmtId="0" fontId="19" fillId="26" borderId="0" applyNumberFormat="0" applyBorder="0" applyAlignment="0" applyProtection="0"/>
    <xf numFmtId="0" fontId="19" fillId="0" borderId="0"/>
    <xf numFmtId="0" fontId="19" fillId="0" borderId="0"/>
    <xf numFmtId="0" fontId="19" fillId="29" borderId="0" applyNumberFormat="0" applyBorder="0" applyAlignment="0" applyProtection="0"/>
    <xf numFmtId="0" fontId="19" fillId="30" borderId="0" applyNumberFormat="0" applyBorder="0" applyAlignment="0" applyProtection="0"/>
    <xf numFmtId="0" fontId="19" fillId="0" borderId="0"/>
    <xf numFmtId="0" fontId="19" fillId="0" borderId="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37" borderId="0" applyNumberFormat="0" applyBorder="0" applyAlignment="0" applyProtection="0"/>
    <xf numFmtId="0" fontId="19" fillId="38" borderId="0" applyNumberFormat="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81" fillId="0" borderId="0"/>
    <xf numFmtId="43" fontId="46" fillId="0" borderId="0" quotePrefix="1" applyFont="0" applyFill="0" applyBorder="0" applyAlignment="0">
      <protection locked="0"/>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81" fillId="0" borderId="0"/>
    <xf numFmtId="0" fontId="19" fillId="0" borderId="0"/>
    <xf numFmtId="9" fontId="46" fillId="0" borderId="0" quotePrefix="1" applyFont="0" applyFill="0" applyBorder="0" applyAlignment="0">
      <protection locked="0"/>
    </xf>
    <xf numFmtId="43" fontId="19" fillId="0" borderId="0" applyFont="0" applyFill="0" applyBorder="0" applyAlignment="0" applyProtection="0"/>
    <xf numFmtId="43" fontId="58" fillId="0" borderId="0" applyFont="0" applyFill="0" applyBorder="0" applyAlignment="0" applyProtection="0"/>
    <xf numFmtId="0" fontId="81" fillId="0" borderId="0"/>
    <xf numFmtId="43" fontId="19" fillId="0" borderId="0" applyFont="0" applyFill="0" applyBorder="0" applyAlignment="0" applyProtection="0"/>
    <xf numFmtId="0" fontId="19" fillId="0" borderId="0"/>
    <xf numFmtId="0" fontId="19" fillId="0" borderId="0"/>
    <xf numFmtId="43" fontId="46" fillId="0" borderId="0" quotePrefix="1" applyFont="0" applyFill="0" applyBorder="0" applyAlignment="0">
      <protection locked="0"/>
    </xf>
    <xf numFmtId="9" fontId="58"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9" fontId="19" fillId="0" borderId="0" applyFont="0" applyFill="0" applyBorder="0" applyAlignment="0" applyProtection="0"/>
    <xf numFmtId="0" fontId="19" fillId="0" borderId="0"/>
    <xf numFmtId="0" fontId="81" fillId="0" borderId="0"/>
    <xf numFmtId="43" fontId="46" fillId="0" borderId="0" quotePrefix="1" applyFont="0" applyFill="0" applyBorder="0" applyAlignment="0">
      <protection locked="0"/>
    </xf>
    <xf numFmtId="0" fontId="19" fillId="0" borderId="0"/>
    <xf numFmtId="0" fontId="19" fillId="0" borderId="0"/>
    <xf numFmtId="43" fontId="58" fillId="0" borderId="0" applyFont="0" applyFill="0" applyBorder="0" applyAlignment="0" applyProtection="0"/>
    <xf numFmtId="0" fontId="97" fillId="0" borderId="0">
      <alignment vertical="top"/>
    </xf>
    <xf numFmtId="0" fontId="19" fillId="0" borderId="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97" fillId="0" borderId="0">
      <alignment vertical="top"/>
    </xf>
    <xf numFmtId="0" fontId="97" fillId="0" borderId="0">
      <alignment vertical="top"/>
    </xf>
    <xf numFmtId="0" fontId="97" fillId="0" borderId="0">
      <alignment vertical="top"/>
    </xf>
    <xf numFmtId="43" fontId="19" fillId="0" borderId="0" applyFont="0" applyFill="0" applyBorder="0" applyAlignment="0" applyProtection="0"/>
    <xf numFmtId="43"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18"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0" fontId="19"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46"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46" fillId="0" borderId="0" applyFont="0" applyFill="0" applyBorder="0" applyAlignment="0" applyProtection="0"/>
    <xf numFmtId="0" fontId="19" fillId="38" borderId="0" applyNumberFormat="0" applyBorder="0" applyAlignment="0" applyProtection="0"/>
    <xf numFmtId="43" fontId="46" fillId="0" borderId="0" applyFont="0" applyFill="0" applyBorder="0" applyAlignment="0" applyProtection="0"/>
    <xf numFmtId="0" fontId="19" fillId="37" borderId="0" applyNumberFormat="0" applyBorder="0" applyAlignment="0" applyProtection="0"/>
    <xf numFmtId="43" fontId="46" fillId="0" borderId="0" applyFont="0" applyFill="0" applyBorder="0" applyAlignment="0" applyProtection="0"/>
    <xf numFmtId="0" fontId="19" fillId="0" borderId="0"/>
    <xf numFmtId="9" fontId="46" fillId="0" borderId="0" applyFont="0" applyFill="0" applyBorder="0" applyAlignment="0" applyProtection="0"/>
    <xf numFmtId="0" fontId="58" fillId="0" borderId="0"/>
    <xf numFmtId="9" fontId="46" fillId="0" borderId="0" applyFont="0" applyFill="0" applyBorder="0" applyAlignment="0" applyProtection="0"/>
    <xf numFmtId="43" fontId="46" fillId="0" borderId="0" applyFont="0" applyFill="0" applyBorder="0" applyAlignment="0" applyProtection="0"/>
    <xf numFmtId="9" fontId="19" fillId="0" borderId="0" applyFont="0" applyFill="0" applyBorder="0" applyAlignment="0" applyProtection="0"/>
    <xf numFmtId="43" fontId="46" fillId="0" borderId="0" applyFont="0" applyFill="0" applyBorder="0" applyAlignment="0" applyProtection="0"/>
    <xf numFmtId="0" fontId="19" fillId="34"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9" fontId="19" fillId="0" borderId="0" applyFont="0" applyFill="0" applyBorder="0" applyAlignment="0" applyProtection="0"/>
    <xf numFmtId="43" fontId="46"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54" fillId="0" borderId="0">
      <alignment vertical="top"/>
    </xf>
    <xf numFmtId="0" fontId="19" fillId="0" borderId="0"/>
    <xf numFmtId="0" fontId="19" fillId="0" borderId="0"/>
    <xf numFmtId="0" fontId="58" fillId="0" borderId="0"/>
    <xf numFmtId="0" fontId="58" fillId="0" borderId="0"/>
    <xf numFmtId="0" fontId="19" fillId="0" borderId="0"/>
    <xf numFmtId="43" fontId="19" fillId="0" borderId="0" applyFont="0" applyFill="0" applyBorder="0" applyAlignment="0" applyProtection="0"/>
    <xf numFmtId="0" fontId="81" fillId="0" borderId="0"/>
    <xf numFmtId="43" fontId="46" fillId="0" borderId="0" quotePrefix="1" applyFont="0" applyFill="0" applyBorder="0" applyAlignment="0">
      <protection locked="0"/>
    </xf>
    <xf numFmtId="43" fontId="19" fillId="0" borderId="0" applyFont="0" applyFill="0" applyBorder="0" applyAlignment="0" applyProtection="0"/>
    <xf numFmtId="43" fontId="46" fillId="0" borderId="0" applyFont="0" applyFill="0" applyBorder="0" applyAlignment="0" applyProtection="0"/>
    <xf numFmtId="0" fontId="97" fillId="0" borderId="0">
      <alignment vertical="top"/>
    </xf>
    <xf numFmtId="0" fontId="19" fillId="0" borderId="0"/>
    <xf numFmtId="0" fontId="19" fillId="0" borderId="0"/>
    <xf numFmtId="43" fontId="46" fillId="0" borderId="0" applyFont="0" applyFill="0" applyBorder="0" applyAlignment="0" applyProtection="0"/>
    <xf numFmtId="43" fontId="19" fillId="0" borderId="0" applyFont="0" applyFill="0" applyBorder="0" applyAlignment="0" applyProtection="0"/>
    <xf numFmtId="9" fontId="46" fillId="0" borderId="0" quotePrefix="1" applyFont="0" applyFill="0" applyBorder="0" applyAlignment="0">
      <protection locked="0"/>
    </xf>
    <xf numFmtId="9" fontId="19" fillId="0" borderId="0" applyFont="0" applyFill="0" applyBorder="0" applyAlignment="0" applyProtection="0"/>
    <xf numFmtId="0" fontId="97" fillId="0" borderId="0">
      <alignment vertical="top"/>
    </xf>
    <xf numFmtId="9" fontId="58" fillId="0" borderId="0" applyFont="0" applyFill="0" applyBorder="0" applyAlignment="0" applyProtection="0"/>
    <xf numFmtId="9" fontId="19" fillId="0" borderId="0" applyFont="0" applyFill="0" applyBorder="0" applyAlignment="0" applyProtection="0"/>
    <xf numFmtId="0" fontId="97" fillId="0" borderId="0">
      <alignment vertical="top"/>
    </xf>
    <xf numFmtId="0" fontId="97" fillId="0" borderId="0">
      <alignment vertical="top"/>
    </xf>
    <xf numFmtId="9" fontId="19" fillId="0" borderId="0" applyFont="0" applyFill="0" applyBorder="0" applyAlignment="0" applyProtection="0"/>
    <xf numFmtId="0" fontId="19" fillId="0" borderId="0"/>
    <xf numFmtId="43" fontId="19" fillId="0" borderId="0" applyFont="0" applyFill="0" applyBorder="0" applyAlignment="0" applyProtection="0"/>
    <xf numFmtId="43" fontId="58" fillId="0" borderId="0" applyFont="0" applyFill="0" applyBorder="0" applyAlignment="0" applyProtection="0"/>
    <xf numFmtId="43" fontId="46" fillId="0" borderId="0" applyFont="0" applyFill="0" applyBorder="0" applyAlignment="0" applyProtection="0"/>
    <xf numFmtId="0" fontId="19" fillId="0" borderId="0"/>
    <xf numFmtId="0" fontId="19" fillId="0" borderId="0"/>
    <xf numFmtId="9" fontId="58"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0" fontId="97" fillId="0" borderId="0">
      <alignment vertical="top"/>
    </xf>
    <xf numFmtId="43" fontId="19" fillId="0" borderId="0" applyFont="0" applyFill="0" applyBorder="0" applyAlignment="0" applyProtection="0"/>
    <xf numFmtId="43"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97" fillId="0" borderId="0">
      <alignment vertical="top"/>
    </xf>
    <xf numFmtId="43" fontId="19" fillId="0" borderId="0" applyFont="0" applyFill="0" applyBorder="0" applyAlignment="0" applyProtection="0"/>
    <xf numFmtId="43" fontId="58" fillId="0" borderId="0" applyFont="0" applyFill="0" applyBorder="0" applyAlignment="0" applyProtection="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0" fontId="19" fillId="0" borderId="0"/>
    <xf numFmtId="43" fontId="46" fillId="0" borderId="0" applyFont="0" applyFill="0" applyBorder="0" applyAlignment="0" applyProtection="0"/>
    <xf numFmtId="0" fontId="154"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54" fillId="0" borderId="0">
      <alignment vertical="top"/>
    </xf>
    <xf numFmtId="0" fontId="58" fillId="0" borderId="0"/>
    <xf numFmtId="0" fontId="58" fillId="0" borderId="0"/>
    <xf numFmtId="0" fontId="19" fillId="0" borderId="0"/>
    <xf numFmtId="43" fontId="19" fillId="0" borderId="0" applyFont="0" applyFill="0" applyBorder="0" applyAlignment="0" applyProtection="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54" fillId="0" borderId="0">
      <alignment vertical="top"/>
    </xf>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58" fillId="0" borderId="0"/>
    <xf numFmtId="0" fontId="19" fillId="0" borderId="0"/>
    <xf numFmtId="43" fontId="19" fillId="0" borderId="0" applyFont="0" applyFill="0" applyBorder="0" applyAlignment="0" applyProtection="0"/>
    <xf numFmtId="43" fontId="154"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97" fillId="0" borderId="0">
      <alignment vertical="top"/>
    </xf>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97" fillId="0" borderId="0">
      <alignment vertical="top"/>
    </xf>
    <xf numFmtId="0" fontId="97" fillId="0" borderId="0">
      <alignment vertical="top"/>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17" borderId="0" applyNumberFormat="0" applyBorder="0" applyAlignment="0" applyProtection="0"/>
    <xf numFmtId="0" fontId="19" fillId="18" borderId="0" applyNumberFormat="0" applyBorder="0" applyAlignment="0" applyProtection="0"/>
    <xf numFmtId="0" fontId="19" fillId="0" borderId="0"/>
    <xf numFmtId="0" fontId="19" fillId="0" borderId="0"/>
    <xf numFmtId="0" fontId="19" fillId="21" borderId="0" applyNumberFormat="0" applyBorder="0" applyAlignment="0" applyProtection="0"/>
    <xf numFmtId="0" fontId="19" fillId="22" borderId="0" applyNumberFormat="0" applyBorder="0" applyAlignment="0" applyProtection="0"/>
    <xf numFmtId="0" fontId="19" fillId="0" borderId="0"/>
    <xf numFmtId="43" fontId="19" fillId="0" borderId="0" applyFont="0" applyFill="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0" borderId="0"/>
    <xf numFmtId="9" fontId="19" fillId="0" borderId="0" applyFont="0" applyFill="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0" borderId="0"/>
    <xf numFmtId="43" fontId="19" fillId="0" borderId="0" applyFont="0" applyFill="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37" borderId="0" applyNumberFormat="0" applyBorder="0" applyAlignment="0" applyProtection="0"/>
    <xf numFmtId="0" fontId="19" fillId="38" borderId="0" applyNumberFormat="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25" borderId="0" applyNumberFormat="0" applyBorder="0" applyAlignment="0" applyProtection="0"/>
    <xf numFmtId="0" fontId="19" fillId="0" borderId="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26" borderId="0" applyNumberFormat="0" applyBorder="0" applyAlignment="0" applyProtection="0"/>
    <xf numFmtId="0" fontId="19" fillId="22"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29" borderId="0" applyNumberFormat="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81"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0" fontId="19" fillId="0" borderId="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81" fillId="0" borderId="0"/>
    <xf numFmtId="0" fontId="19" fillId="0" borderId="0"/>
    <xf numFmtId="43" fontId="19" fillId="0" borderId="0" applyFont="0" applyFill="0" applyBorder="0" applyAlignment="0" applyProtection="0"/>
    <xf numFmtId="0" fontId="19" fillId="0" borderId="0"/>
    <xf numFmtId="43" fontId="58" fillId="0" borderId="0" applyFont="0" applyFill="0" applyBorder="0" applyAlignment="0" applyProtection="0"/>
    <xf numFmtId="0" fontId="97"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0" fontId="19" fillId="15" borderId="21" applyNumberFormat="0" applyFont="0" applyAlignment="0" applyProtection="0"/>
    <xf numFmtId="0" fontId="154" fillId="0" borderId="0">
      <alignment vertical="top"/>
    </xf>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46" fillId="0" borderId="0" applyFont="0" applyFill="0" applyBorder="0" applyAlignment="0" applyProtection="0"/>
    <xf numFmtId="0" fontId="19" fillId="34" borderId="0" applyNumberFormat="0" applyBorder="0" applyAlignment="0" applyProtection="0"/>
    <xf numFmtId="43" fontId="46" fillId="0" borderId="0" applyFont="0" applyFill="0" applyBorder="0" applyAlignment="0" applyProtection="0"/>
    <xf numFmtId="0" fontId="19" fillId="33" borderId="0" applyNumberFormat="0" applyBorder="0" applyAlignment="0" applyProtection="0"/>
    <xf numFmtId="0" fontId="19" fillId="0" borderId="0"/>
    <xf numFmtId="0" fontId="19" fillId="0" borderId="0"/>
    <xf numFmtId="9"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30"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38"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37" borderId="0" applyNumberFormat="0" applyBorder="0" applyAlignment="0" applyProtection="0"/>
    <xf numFmtId="0" fontId="19" fillId="0" borderId="0"/>
    <xf numFmtId="0" fontId="19" fillId="25" borderId="0" applyNumberFormat="0" applyBorder="0" applyAlignment="0" applyProtection="0"/>
    <xf numFmtId="0" fontId="19" fillId="17"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30" borderId="0" applyNumberFormat="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97" fillId="0" borderId="0">
      <alignment vertical="top"/>
    </xf>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97"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26"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18" borderId="0" applyNumberFormat="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58" fillId="0" borderId="0" applyFont="0" applyFill="0" applyBorder="0" applyAlignment="0" applyProtection="0"/>
    <xf numFmtId="0" fontId="81" fillId="0" borderId="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81" fillId="0" borderId="0"/>
    <xf numFmtId="0" fontId="19" fillId="0" borderId="0"/>
    <xf numFmtId="0" fontId="58"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29"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58"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0" fontId="19" fillId="0" borderId="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43" fontId="58" fillId="0" borderId="0" applyFont="0" applyFill="0" applyBorder="0" applyAlignment="0" applyProtection="0"/>
    <xf numFmtId="0" fontId="97"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0" fontId="19" fillId="15" borderId="21" applyNumberFormat="0" applyFont="0" applyAlignment="0" applyProtection="0"/>
    <xf numFmtId="0" fontId="154" fillId="0" borderId="0">
      <alignment vertical="top"/>
    </xf>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37" borderId="0" applyNumberFormat="0" applyBorder="0" applyAlignment="0" applyProtection="0"/>
    <xf numFmtId="9"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22" borderId="0" applyNumberFormat="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97" fillId="0" borderId="0">
      <alignment vertical="top"/>
    </xf>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1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17"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15" borderId="21"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9" fontId="58"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97" fillId="0" borderId="0">
      <alignment vertical="top"/>
    </xf>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97" fillId="0" borderId="0">
      <alignment vertical="top"/>
    </xf>
    <xf numFmtId="43" fontId="58"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97" fillId="0" borderId="0">
      <alignment vertical="top"/>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97" fillId="0" borderId="0">
      <alignment vertical="top"/>
    </xf>
    <xf numFmtId="43" fontId="19"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97" fillId="0" borderId="0">
      <alignment vertical="top"/>
    </xf>
    <xf numFmtId="43" fontId="19"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8"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33" borderId="0" applyNumberFormat="0" applyBorder="0" applyAlignment="0" applyProtection="0"/>
    <xf numFmtId="43" fontId="19" fillId="0" borderId="0" applyFont="0" applyFill="0" applyBorder="0" applyAlignment="0" applyProtection="0"/>
    <xf numFmtId="0" fontId="19" fillId="29" borderId="0" applyNumberFormat="0" applyBorder="0" applyAlignment="0" applyProtection="0"/>
    <xf numFmtId="43" fontId="19" fillId="0" borderId="0" applyFont="0" applyFill="0" applyBorder="0" applyAlignment="0" applyProtection="0"/>
    <xf numFmtId="0" fontId="19" fillId="25" borderId="0" applyNumberFormat="0" applyBorder="0" applyAlignment="0" applyProtection="0"/>
    <xf numFmtId="43" fontId="58" fillId="0" borderId="0" applyFont="0" applyFill="0" applyBorder="0" applyAlignment="0" applyProtection="0"/>
    <xf numFmtId="0" fontId="19" fillId="21" borderId="0" applyNumberFormat="0" applyBorder="0" applyAlignment="0" applyProtection="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30" borderId="0" applyNumberFormat="0" applyBorder="0" applyAlignment="0" applyProtection="0"/>
    <xf numFmtId="0" fontId="19" fillId="0" borderId="0"/>
    <xf numFmtId="0" fontId="19" fillId="26" borderId="0" applyNumberFormat="0" applyBorder="0" applyAlignment="0" applyProtection="0"/>
    <xf numFmtId="0" fontId="19" fillId="0" borderId="0"/>
    <xf numFmtId="0" fontId="19" fillId="22" borderId="0" applyNumberFormat="0" applyBorder="0" applyAlignment="0" applyProtection="0"/>
    <xf numFmtId="9" fontId="58" fillId="0" borderId="0" applyFont="0" applyFill="0" applyBorder="0" applyAlignment="0" applyProtection="0"/>
    <xf numFmtId="0" fontId="19" fillId="18" borderId="0" applyNumberFormat="0" applyBorder="0" applyAlignment="0" applyProtection="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17" borderId="0" applyNumberFormat="0" applyBorder="0" applyAlignment="0" applyProtection="0"/>
    <xf numFmtId="9"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0" fontId="19" fillId="0" borderId="0"/>
    <xf numFmtId="0" fontId="19" fillId="0" borderId="0"/>
    <xf numFmtId="0" fontId="19" fillId="0" borderId="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0" fontId="19" fillId="0" borderId="0"/>
    <xf numFmtId="0" fontId="19" fillId="0" borderId="0"/>
    <xf numFmtId="0" fontId="19" fillId="0" borderId="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81" fillId="0" borderId="0"/>
    <xf numFmtId="43" fontId="46" fillId="0" borderId="0" quotePrefix="1" applyFont="0" applyFill="0" applyBorder="0" applyAlignment="0">
      <protection locked="0"/>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81" fillId="0" borderId="0"/>
    <xf numFmtId="0" fontId="19" fillId="0" borderId="0"/>
    <xf numFmtId="9" fontId="46" fillId="0" borderId="0" quotePrefix="1" applyFont="0" applyFill="0" applyBorder="0" applyAlignment="0">
      <protection locked="0"/>
    </xf>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81"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9" fontId="58"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81" fillId="0" borderId="0"/>
    <xf numFmtId="43" fontId="46" fillId="0" borderId="0" quotePrefix="1" applyFont="0" applyFill="0" applyBorder="0" applyAlignment="0">
      <protection locked="0"/>
    </xf>
    <xf numFmtId="0" fontId="19" fillId="0" borderId="0"/>
    <xf numFmtId="0" fontId="19" fillId="0" borderId="0"/>
    <xf numFmtId="43" fontId="58" fillId="0" borderId="0" applyFont="0" applyFill="0" applyBorder="0" applyAlignment="0" applyProtection="0"/>
    <xf numFmtId="0" fontId="97" fillId="0" borderId="0">
      <alignment vertical="top"/>
    </xf>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97" fillId="0" borderId="0">
      <alignment vertical="top"/>
    </xf>
    <xf numFmtId="0" fontId="19" fillId="0" borderId="0"/>
    <xf numFmtId="43" fontId="19" fillId="0" borderId="0" applyFont="0" applyFill="0" applyBorder="0" applyAlignment="0" applyProtection="0"/>
    <xf numFmtId="43" fontId="46"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0" fontId="19"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46"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43" fontId="19" fillId="0" borderId="0" applyFont="0" applyFill="0" applyBorder="0" applyAlignment="0" applyProtection="0"/>
    <xf numFmtId="0" fontId="19" fillId="25" borderId="0" applyNumberFormat="0" applyBorder="0" applyAlignment="0" applyProtection="0"/>
    <xf numFmtId="0" fontId="19" fillId="0" borderId="0"/>
    <xf numFmtId="43" fontId="58" fillId="0" borderId="0" applyFont="0" applyFill="0" applyBorder="0" applyAlignment="0" applyProtection="0"/>
    <xf numFmtId="0" fontId="19" fillId="0" borderId="0"/>
    <xf numFmtId="0" fontId="19" fillId="0" borderId="0"/>
    <xf numFmtId="0" fontId="19" fillId="22" borderId="0" applyNumberFormat="0" applyBorder="0" applyAlignment="0" applyProtection="0"/>
    <xf numFmtId="43" fontId="46" fillId="0" borderId="0" applyFont="0" applyFill="0" applyBorder="0" applyAlignment="0" applyProtection="0"/>
    <xf numFmtId="0" fontId="19" fillId="21" borderId="0" applyNumberFormat="0" applyBorder="0" applyAlignment="0" applyProtection="0"/>
    <xf numFmtId="0" fontId="19" fillId="0" borderId="0"/>
    <xf numFmtId="0" fontId="58" fillId="0" borderId="0"/>
    <xf numFmtId="9" fontId="46" fillId="0" borderId="0" applyFont="0" applyFill="0" applyBorder="0" applyAlignment="0" applyProtection="0"/>
    <xf numFmtId="43" fontId="46" fillId="0" borderId="0" applyFont="0" applyFill="0" applyBorder="0" applyAlignment="0" applyProtection="0"/>
    <xf numFmtId="0" fontId="19" fillId="0" borderId="0"/>
    <xf numFmtId="43"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46" fillId="0" borderId="0" applyFont="0" applyFill="0" applyBorder="0" applyAlignment="0" applyProtection="0"/>
    <xf numFmtId="0" fontId="19" fillId="38" borderId="0" applyNumberFormat="0" applyBorder="0" applyAlignment="0" applyProtection="0"/>
    <xf numFmtId="43" fontId="46" fillId="0" borderId="0" applyFont="0" applyFill="0" applyBorder="0" applyAlignment="0" applyProtection="0"/>
    <xf numFmtId="0" fontId="19" fillId="37" borderId="0" applyNumberFormat="0" applyBorder="0" applyAlignment="0" applyProtection="0"/>
    <xf numFmtId="0" fontId="19" fillId="0" borderId="0"/>
    <xf numFmtId="9" fontId="19" fillId="0" borderId="0" applyFont="0" applyFill="0" applyBorder="0" applyAlignment="0" applyProtection="0"/>
    <xf numFmtId="43" fontId="58" fillId="0" borderId="0" applyFont="0" applyFill="0" applyBorder="0" applyAlignment="0" applyProtection="0"/>
    <xf numFmtId="0" fontId="19" fillId="0" borderId="0"/>
    <xf numFmtId="43" fontId="19" fillId="0" borderId="0" applyFont="0" applyFill="0" applyBorder="0" applyAlignment="0" applyProtection="0"/>
    <xf numFmtId="0" fontId="19" fillId="34" borderId="0" applyNumberFormat="0" applyBorder="0" applyAlignment="0" applyProtection="0"/>
    <xf numFmtId="0" fontId="19" fillId="0" borderId="0"/>
    <xf numFmtId="0" fontId="19" fillId="33"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30" borderId="0" applyNumberFormat="0" applyBorder="0" applyAlignment="0" applyProtection="0"/>
    <xf numFmtId="0" fontId="19" fillId="0" borderId="0"/>
    <xf numFmtId="0" fontId="19" fillId="29"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26" borderId="0" applyNumberFormat="0" applyBorder="0" applyAlignment="0" applyProtection="0"/>
    <xf numFmtId="0" fontId="154" fillId="0" borderId="0">
      <alignment vertical="top"/>
    </xf>
    <xf numFmtId="0" fontId="19" fillId="0" borderId="0"/>
    <xf numFmtId="0" fontId="19" fillId="0" borderId="0"/>
    <xf numFmtId="0" fontId="58" fillId="0" borderId="0"/>
    <xf numFmtId="0" fontId="58" fillId="0" borderId="0"/>
    <xf numFmtId="43" fontId="154" fillId="0" borderId="0" applyFont="0" applyFill="0" applyBorder="0" applyAlignment="0" applyProtection="0"/>
    <xf numFmtId="43" fontId="19" fillId="0" borderId="0" applyFont="0" applyFill="0" applyBorder="0" applyAlignment="0" applyProtection="0"/>
    <xf numFmtId="0" fontId="81" fillId="0" borderId="0"/>
    <xf numFmtId="43" fontId="46" fillId="0" borderId="0" quotePrefix="1" applyFont="0" applyFill="0" applyBorder="0" applyAlignment="0">
      <protection locked="0"/>
    </xf>
    <xf numFmtId="43" fontId="19" fillId="0" borderId="0" applyFont="0" applyFill="0" applyBorder="0" applyAlignment="0" applyProtection="0"/>
    <xf numFmtId="43" fontId="46" fillId="0" borderId="0" applyFont="0" applyFill="0" applyBorder="0" applyAlignment="0" applyProtection="0"/>
    <xf numFmtId="0" fontId="19" fillId="0" borderId="0"/>
    <xf numFmtId="0" fontId="19" fillId="0" borderId="0"/>
    <xf numFmtId="43" fontId="46" fillId="0" borderId="0" applyFont="0" applyFill="0" applyBorder="0" applyAlignment="0" applyProtection="0"/>
    <xf numFmtId="43" fontId="19" fillId="0" borderId="0" applyFont="0" applyFill="0" applyBorder="0" applyAlignment="0" applyProtection="0"/>
    <xf numFmtId="9" fontId="46" fillId="0" borderId="0" quotePrefix="1" applyFont="0" applyFill="0" applyBorder="0" applyAlignment="0">
      <protection locked="0"/>
    </xf>
    <xf numFmtId="9" fontId="19" fillId="0" borderId="0" applyFont="0" applyFill="0" applyBorder="0" applyAlignment="0" applyProtection="0"/>
    <xf numFmtId="9" fontId="58" fillId="0" borderId="0" applyFont="0" applyFill="0" applyBorder="0" applyAlignment="0" applyProtection="0"/>
    <xf numFmtId="9" fontId="19" fillId="0" borderId="0" applyFont="0" applyFill="0" applyBorder="0" applyAlignment="0" applyProtection="0"/>
    <xf numFmtId="0" fontId="97" fillId="0" borderId="0">
      <alignment vertical="top"/>
    </xf>
    <xf numFmtId="9"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43" fontId="46" fillId="0" borderId="0" applyFont="0" applyFill="0" applyBorder="0" applyAlignment="0" applyProtection="0"/>
    <xf numFmtId="0" fontId="19" fillId="0" borderId="0"/>
    <xf numFmtId="0" fontId="19" fillId="0" borderId="0"/>
    <xf numFmtId="9" fontId="58" fillId="0" borderId="0" applyFont="0" applyFill="0" applyBorder="0" applyAlignment="0" applyProtection="0"/>
    <xf numFmtId="0" fontId="19" fillId="0" borderId="0"/>
    <xf numFmtId="0" fontId="19" fillId="0" borderId="0"/>
    <xf numFmtId="0" fontId="97"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43" fontId="19" fillId="0" borderId="0" applyFont="0" applyFill="0" applyBorder="0" applyAlignment="0" applyProtection="0"/>
    <xf numFmtId="43"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0" fontId="19" fillId="0" borderId="0"/>
    <xf numFmtId="43" fontId="46" fillId="0" borderId="0" applyFont="0" applyFill="0" applyBorder="0" applyAlignment="0" applyProtection="0"/>
    <xf numFmtId="0" fontId="154" fillId="0" borderId="0">
      <alignment vertical="top"/>
    </xf>
    <xf numFmtId="0" fontId="19" fillId="17" borderId="0" applyNumberFormat="0" applyBorder="0" applyAlignment="0" applyProtection="0"/>
    <xf numFmtId="43" fontId="19"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54" fillId="0" borderId="0">
      <alignment vertical="top"/>
    </xf>
    <xf numFmtId="0" fontId="58" fillId="0" borderId="0"/>
    <xf numFmtId="0" fontId="58"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54" fillId="0" borderId="0">
      <alignment vertical="top"/>
    </xf>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58" fillId="0" borderId="0"/>
    <xf numFmtId="0" fontId="19" fillId="0" borderId="0"/>
    <xf numFmtId="43" fontId="19" fillId="0" borderId="0" applyFont="0" applyFill="0" applyBorder="0" applyAlignment="0" applyProtection="0"/>
    <xf numFmtId="43" fontId="154"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97" fillId="0" borderId="0">
      <alignment vertical="top"/>
    </xf>
    <xf numFmtId="0" fontId="97" fillId="0" borderId="0">
      <alignment vertical="top"/>
    </xf>
    <xf numFmtId="0" fontId="97" fillId="0" borderId="0">
      <alignment vertical="top"/>
    </xf>
    <xf numFmtId="0" fontId="97" fillId="0" borderId="0">
      <alignment vertical="top"/>
    </xf>
    <xf numFmtId="0" fontId="97" fillId="0" borderId="0">
      <alignment vertical="top"/>
    </xf>
    <xf numFmtId="0" fontId="19" fillId="0" borderId="0"/>
    <xf numFmtId="0" fontId="19" fillId="0" borderId="0"/>
    <xf numFmtId="0" fontId="97" fillId="0" borderId="0">
      <alignment vertical="top"/>
    </xf>
    <xf numFmtId="0" fontId="97"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81" fillId="0" borderId="0"/>
    <xf numFmtId="43" fontId="46" fillId="0" borderId="0" quotePrefix="1" applyFont="0" applyFill="0" applyBorder="0" applyAlignment="0">
      <protection locked="0"/>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81" fillId="0" borderId="0"/>
    <xf numFmtId="0" fontId="19" fillId="0" borderId="0"/>
    <xf numFmtId="9" fontId="46" fillId="0" borderId="0" quotePrefix="1" applyFont="0" applyFill="0" applyBorder="0" applyAlignment="0">
      <protection locked="0"/>
    </xf>
    <xf numFmtId="43" fontId="19" fillId="0" borderId="0" applyFont="0" applyFill="0" applyBorder="0" applyAlignment="0" applyProtection="0"/>
    <xf numFmtId="43" fontId="58" fillId="0" borderId="0" applyFont="0" applyFill="0" applyBorder="0" applyAlignment="0" applyProtection="0"/>
    <xf numFmtId="0" fontId="81" fillId="0" borderId="0"/>
    <xf numFmtId="43" fontId="19" fillId="0" borderId="0" applyFont="0" applyFill="0" applyBorder="0" applyAlignment="0" applyProtection="0"/>
    <xf numFmtId="0" fontId="19" fillId="0" borderId="0"/>
    <xf numFmtId="0" fontId="19" fillId="0" borderId="0"/>
    <xf numFmtId="43" fontId="46" fillId="0" borderId="0" quotePrefix="1" applyFont="0" applyFill="0" applyBorder="0" applyAlignment="0">
      <protection locked="0"/>
    </xf>
    <xf numFmtId="9" fontId="58"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9" fontId="19" fillId="0" borderId="0" applyFont="0" applyFill="0" applyBorder="0" applyAlignment="0" applyProtection="0"/>
    <xf numFmtId="0" fontId="81" fillId="0" borderId="0"/>
    <xf numFmtId="43" fontId="46" fillId="0" borderId="0" quotePrefix="1" applyFont="0" applyFill="0" applyBorder="0" applyAlignment="0">
      <protection locked="0"/>
    </xf>
    <xf numFmtId="0" fontId="19" fillId="0" borderId="0"/>
    <xf numFmtId="0" fontId="19" fillId="0" borderId="0"/>
    <xf numFmtId="43" fontId="58" fillId="0" borderId="0" applyFont="0" applyFill="0" applyBorder="0" applyAlignment="0" applyProtection="0"/>
    <xf numFmtId="0" fontId="97"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97" fillId="0" borderId="0">
      <alignment vertical="top"/>
    </xf>
    <xf numFmtId="0" fontId="97" fillId="0" borderId="0">
      <alignment vertical="top"/>
    </xf>
    <xf numFmtId="43" fontId="19" fillId="0" borderId="0" applyFont="0" applyFill="0" applyBorder="0" applyAlignment="0" applyProtection="0"/>
    <xf numFmtId="43" fontId="46"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0" fontId="19" fillId="0" borderId="0"/>
    <xf numFmtId="43" fontId="46" fillId="0" borderId="0" applyFont="0" applyFill="0" applyBorder="0" applyAlignment="0" applyProtection="0"/>
    <xf numFmtId="0" fontId="19"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46"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58" fillId="0" borderId="0"/>
    <xf numFmtId="9" fontId="46" fillId="0" borderId="0" applyFont="0" applyFill="0" applyBorder="0" applyAlignment="0" applyProtection="0"/>
    <xf numFmtId="43" fontId="46" fillId="0" borderId="0" applyFont="0" applyFill="0" applyBorder="0" applyAlignment="0" applyProtection="0"/>
    <xf numFmtId="0" fontId="58" fillId="0" borderId="0"/>
    <xf numFmtId="43" fontId="46"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46" fillId="0" borderId="0" applyFont="0" applyFill="0" applyBorder="0" applyAlignment="0" applyProtection="0"/>
    <xf numFmtId="43" fontId="46" fillId="0" borderId="0" applyFont="0" applyFill="0" applyBorder="0" applyAlignment="0" applyProtection="0"/>
    <xf numFmtId="0" fontId="107"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54" fillId="0" borderId="0">
      <alignment vertical="top"/>
    </xf>
    <xf numFmtId="0" fontId="19" fillId="0" borderId="0"/>
    <xf numFmtId="0" fontId="19" fillId="0" borderId="0"/>
    <xf numFmtId="0" fontId="58" fillId="0" borderId="0"/>
    <xf numFmtId="0" fontId="58" fillId="0" borderId="0"/>
    <xf numFmtId="0" fontId="19" fillId="0" borderId="0"/>
    <xf numFmtId="43" fontId="19" fillId="0" borderId="0" applyFont="0" applyFill="0" applyBorder="0" applyAlignment="0" applyProtection="0"/>
    <xf numFmtId="0" fontId="81" fillId="0" borderId="0"/>
    <xf numFmtId="43" fontId="46" fillId="0" borderId="0" quotePrefix="1" applyFont="0" applyFill="0" applyBorder="0" applyAlignment="0">
      <protection locked="0"/>
    </xf>
    <xf numFmtId="43" fontId="19" fillId="0" borderId="0" applyFont="0" applyFill="0" applyBorder="0" applyAlignment="0" applyProtection="0"/>
    <xf numFmtId="43" fontId="46" fillId="0" borderId="0" applyFont="0" applyFill="0" applyBorder="0" applyAlignment="0" applyProtection="0"/>
    <xf numFmtId="0" fontId="97" fillId="0" borderId="0">
      <alignment vertical="top"/>
    </xf>
    <xf numFmtId="0" fontId="19" fillId="0" borderId="0"/>
    <xf numFmtId="43" fontId="46" fillId="0" borderId="0" applyFont="0" applyFill="0" applyBorder="0" applyAlignment="0" applyProtection="0"/>
    <xf numFmtId="43" fontId="19" fillId="0" borderId="0" applyFont="0" applyFill="0" applyBorder="0" applyAlignment="0" applyProtection="0"/>
    <xf numFmtId="9" fontId="46" fillId="0" borderId="0" quotePrefix="1" applyFont="0" applyFill="0" applyBorder="0" applyAlignment="0">
      <protection locked="0"/>
    </xf>
    <xf numFmtId="9" fontId="19" fillId="0" borderId="0" applyFont="0" applyFill="0" applyBorder="0" applyAlignment="0" applyProtection="0"/>
    <xf numFmtId="0" fontId="97" fillId="0" borderId="0">
      <alignment vertical="top"/>
    </xf>
    <xf numFmtId="9" fontId="58" fillId="0" borderId="0" applyFont="0" applyFill="0" applyBorder="0" applyAlignment="0" applyProtection="0"/>
    <xf numFmtId="9" fontId="19" fillId="0" borderId="0" applyFont="0" applyFill="0" applyBorder="0" applyAlignment="0" applyProtection="0"/>
    <xf numFmtId="0" fontId="97" fillId="0" borderId="0">
      <alignment vertical="top"/>
    </xf>
    <xf numFmtId="9"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43" fontId="46" fillId="0" borderId="0" applyFont="0" applyFill="0" applyBorder="0" applyAlignment="0" applyProtection="0"/>
    <xf numFmtId="0" fontId="19" fillId="0" borderId="0"/>
    <xf numFmtId="0" fontId="19" fillId="0" borderId="0"/>
    <xf numFmtId="9" fontId="58"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46" fillId="0" borderId="0" quotePrefix="1" applyFont="0" applyFill="0" applyBorder="0" applyAlignment="0">
      <protection locked="0"/>
    </xf>
    <xf numFmtId="43" fontId="19" fillId="0" borderId="0" applyFont="0" applyFill="0" applyBorder="0" applyAlignment="0" applyProtection="0"/>
    <xf numFmtId="43"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0" fontId="19" fillId="0" borderId="0"/>
    <xf numFmtId="43" fontId="46" fillId="0" borderId="0" applyFont="0" applyFill="0" applyBorder="0" applyAlignment="0" applyProtection="0"/>
    <xf numFmtId="0" fontId="154"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54" fillId="0" borderId="0">
      <alignment vertical="top"/>
    </xf>
    <xf numFmtId="0" fontId="58" fillId="0" borderId="0"/>
    <xf numFmtId="0" fontId="58"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54" fillId="0" borderId="0">
      <alignment vertical="top"/>
    </xf>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58" fillId="0" borderId="0"/>
    <xf numFmtId="0" fontId="19" fillId="0" borderId="0"/>
    <xf numFmtId="43" fontId="19" fillId="0" borderId="0" applyFont="0" applyFill="0" applyBorder="0" applyAlignment="0" applyProtection="0"/>
    <xf numFmtId="43" fontId="154"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97" fillId="0" borderId="0">
      <alignment vertical="top"/>
    </xf>
    <xf numFmtId="0" fontId="97" fillId="0" borderId="0">
      <alignment vertical="top"/>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17" borderId="0" applyNumberFormat="0" applyBorder="0" applyAlignment="0" applyProtection="0"/>
    <xf numFmtId="0" fontId="19" fillId="18" borderId="0" applyNumberFormat="0" applyBorder="0" applyAlignment="0" applyProtection="0"/>
    <xf numFmtId="0" fontId="19" fillId="0" borderId="0"/>
    <xf numFmtId="0" fontId="19" fillId="0" borderId="0"/>
    <xf numFmtId="0" fontId="19" fillId="21" borderId="0" applyNumberFormat="0" applyBorder="0" applyAlignment="0" applyProtection="0"/>
    <xf numFmtId="0" fontId="19" fillId="22" borderId="0" applyNumberFormat="0" applyBorder="0" applyAlignment="0" applyProtection="0"/>
    <xf numFmtId="0" fontId="19" fillId="0" borderId="0"/>
    <xf numFmtId="43" fontId="19" fillId="0" borderId="0" applyFont="0" applyFill="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0" borderId="0"/>
    <xf numFmtId="9" fontId="19" fillId="0" borderId="0" applyFont="0" applyFill="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0" borderId="0"/>
    <xf numFmtId="43" fontId="19" fillId="0" borderId="0" applyFont="0" applyFill="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37" borderId="0" applyNumberFormat="0" applyBorder="0" applyAlignment="0" applyProtection="0"/>
    <xf numFmtId="0" fontId="19" fillId="38" borderId="0" applyNumberFormat="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25" borderId="0" applyNumberFormat="0" applyBorder="0" applyAlignment="0" applyProtection="0"/>
    <xf numFmtId="0" fontId="19" fillId="0" borderId="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26" borderId="0" applyNumberFormat="0" applyBorder="0" applyAlignment="0" applyProtection="0"/>
    <xf numFmtId="0" fontId="19" fillId="22"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29" borderId="0" applyNumberFormat="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81"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0" fontId="19" fillId="0" borderId="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81" fillId="0" borderId="0"/>
    <xf numFmtId="0" fontId="19" fillId="0" borderId="0"/>
    <xf numFmtId="43" fontId="19" fillId="0" borderId="0" applyFont="0" applyFill="0" applyBorder="0" applyAlignment="0" applyProtection="0"/>
    <xf numFmtId="0" fontId="19" fillId="0" borderId="0"/>
    <xf numFmtId="43" fontId="58" fillId="0" borderId="0" applyFont="0" applyFill="0" applyBorder="0" applyAlignment="0" applyProtection="0"/>
    <xf numFmtId="0" fontId="97"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0" fontId="19" fillId="15" borderId="21" applyNumberFormat="0" applyFont="0" applyAlignment="0" applyProtection="0"/>
    <xf numFmtId="0" fontId="154" fillId="0" borderId="0">
      <alignment vertical="top"/>
    </xf>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46" fillId="0" borderId="0" applyFont="0" applyFill="0" applyBorder="0" applyAlignment="0" applyProtection="0"/>
    <xf numFmtId="0" fontId="19" fillId="34" borderId="0" applyNumberFormat="0" applyBorder="0" applyAlignment="0" applyProtection="0"/>
    <xf numFmtId="43" fontId="46" fillId="0" borderId="0" applyFont="0" applyFill="0" applyBorder="0" applyAlignment="0" applyProtection="0"/>
    <xf numFmtId="0" fontId="19" fillId="33" borderId="0" applyNumberFormat="0" applyBorder="0" applyAlignment="0" applyProtection="0"/>
    <xf numFmtId="0" fontId="19" fillId="0" borderId="0"/>
    <xf numFmtId="0" fontId="19" fillId="0" borderId="0"/>
    <xf numFmtId="9"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30"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38"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37" borderId="0" applyNumberFormat="0" applyBorder="0" applyAlignment="0" applyProtection="0"/>
    <xf numFmtId="0" fontId="19" fillId="0" borderId="0"/>
    <xf numFmtId="0" fontId="19" fillId="25" borderId="0" applyNumberFormat="0" applyBorder="0" applyAlignment="0" applyProtection="0"/>
    <xf numFmtId="0" fontId="19" fillId="17"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30" borderId="0" applyNumberFormat="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97" fillId="0" borderId="0">
      <alignment vertical="top"/>
    </xf>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97"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26"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18" borderId="0" applyNumberFormat="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58" fillId="0" borderId="0" applyFont="0" applyFill="0" applyBorder="0" applyAlignment="0" applyProtection="0"/>
    <xf numFmtId="0" fontId="81" fillId="0" borderId="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81"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29"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0" fontId="19" fillId="0" borderId="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58" fillId="0" borderId="0" applyFont="0" applyFill="0" applyBorder="0" applyAlignment="0" applyProtection="0"/>
    <xf numFmtId="0" fontId="97"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58"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0" fontId="19" fillId="15" borderId="21" applyNumberFormat="0" applyFont="0" applyAlignment="0" applyProtection="0"/>
    <xf numFmtId="0" fontId="154" fillId="0" borderId="0">
      <alignment vertical="top"/>
    </xf>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37" borderId="0" applyNumberFormat="0" applyBorder="0" applyAlignment="0" applyProtection="0"/>
    <xf numFmtId="9"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22" borderId="0" applyNumberFormat="0" applyBorder="0" applyAlignment="0" applyProtection="0"/>
    <xf numFmtId="0" fontId="4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1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17"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15" borderId="21"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5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97" fillId="0" borderId="0">
      <alignment vertical="top"/>
    </xf>
    <xf numFmtId="0" fontId="97" fillId="0" borderId="0">
      <alignment vertical="top"/>
    </xf>
    <xf numFmtId="0" fontId="97"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97"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97"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97" fillId="0" borderId="0">
      <alignment vertical="top"/>
    </xf>
    <xf numFmtId="0" fontId="97" fillId="0" borderId="0">
      <alignment vertical="top"/>
    </xf>
    <xf numFmtId="0" fontId="97" fillId="0" borderId="0">
      <alignment vertical="top"/>
    </xf>
    <xf numFmtId="0" fontId="97" fillId="0" borderId="0">
      <alignment vertical="top"/>
    </xf>
    <xf numFmtId="0" fontId="97" fillId="0" borderId="0">
      <alignment vertical="top"/>
    </xf>
    <xf numFmtId="0" fontId="97" fillId="0" borderId="0">
      <alignment vertical="top"/>
    </xf>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0" fontId="154" fillId="0" borderId="0">
      <alignment vertical="top"/>
    </xf>
    <xf numFmtId="0" fontId="154" fillId="0" borderId="0">
      <alignment vertical="top"/>
    </xf>
    <xf numFmtId="0" fontId="154" fillId="0" borderId="0">
      <alignment vertical="top"/>
    </xf>
    <xf numFmtId="0" fontId="154" fillId="0" borderId="0">
      <alignment vertical="top"/>
    </xf>
    <xf numFmtId="0" fontId="154" fillId="0" borderId="0">
      <alignment vertical="top"/>
    </xf>
    <xf numFmtId="0" fontId="18" fillId="15" borderId="21" applyNumberFormat="0" applyFont="0" applyAlignment="0" applyProtection="0"/>
    <xf numFmtId="0" fontId="18" fillId="15" borderId="21" applyNumberFormat="0" applyFont="0" applyAlignment="0" applyProtection="0"/>
    <xf numFmtId="0" fontId="18" fillId="15" borderId="21" applyNumberFormat="0" applyFont="0" applyAlignment="0" applyProtection="0"/>
    <xf numFmtId="9" fontId="58" fillId="0" borderId="0" applyFont="0" applyFill="0" applyBorder="0" applyAlignment="0" applyProtection="0"/>
    <xf numFmtId="0" fontId="18" fillId="0" borderId="0"/>
    <xf numFmtId="9" fontId="18"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97" fillId="0" borderId="0">
      <alignment vertical="top"/>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18" borderId="0" applyNumberFormat="0" applyBorder="0" applyAlignment="0" applyProtection="0"/>
    <xf numFmtId="0" fontId="17" fillId="0" borderId="0"/>
    <xf numFmtId="9" fontId="17" fillId="0" borderId="0" applyFont="0" applyFill="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0" borderId="0"/>
    <xf numFmtId="0" fontId="17" fillId="0" borderId="0"/>
    <xf numFmtId="0" fontId="17" fillId="25" borderId="0" applyNumberFormat="0" applyBorder="0" applyAlignment="0" applyProtection="0"/>
    <xf numFmtId="0" fontId="17" fillId="26" borderId="0" applyNumberFormat="0" applyBorder="0" applyAlignment="0" applyProtection="0"/>
    <xf numFmtId="0" fontId="17" fillId="0" borderId="0"/>
    <xf numFmtId="0" fontId="17" fillId="0" borderId="0"/>
    <xf numFmtId="0" fontId="17" fillId="29" borderId="0" applyNumberFormat="0" applyBorder="0" applyAlignment="0" applyProtection="0"/>
    <xf numFmtId="0" fontId="17" fillId="30" borderId="0" applyNumberFormat="0" applyBorder="0" applyAlignment="0" applyProtection="0"/>
    <xf numFmtId="0" fontId="17" fillId="0" borderId="0"/>
    <xf numFmtId="0" fontId="17" fillId="0" borderId="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37" borderId="0" applyNumberFormat="0" applyBorder="0" applyAlignment="0" applyProtection="0"/>
    <xf numFmtId="0" fontId="17" fillId="38" borderId="0" applyNumberFormat="0" applyBorder="0" applyAlignment="0" applyProtection="0"/>
    <xf numFmtId="0" fontId="17" fillId="0" borderId="0"/>
    <xf numFmtId="43" fontId="17" fillId="0" borderId="0" applyFont="0" applyFill="0" applyBorder="0" applyAlignment="0" applyProtection="0"/>
    <xf numFmtId="43" fontId="58"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8"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81" fillId="0" borderId="0"/>
    <xf numFmtId="43" fontId="46" fillId="0" borderId="0" quotePrefix="1" applyFont="0" applyFill="0" applyBorder="0" applyAlignment="0">
      <protection locked="0"/>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1" fillId="0" borderId="0"/>
    <xf numFmtId="0" fontId="17" fillId="0" borderId="0"/>
    <xf numFmtId="9" fontId="46" fillId="0" borderId="0" quotePrefix="1" applyFont="0" applyFill="0" applyBorder="0" applyAlignment="0">
      <protection locked="0"/>
    </xf>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58" fillId="0" borderId="0" applyFont="0" applyFill="0" applyBorder="0" applyAlignment="0" applyProtection="0"/>
    <xf numFmtId="0" fontId="81"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6" fillId="0" borderId="0" quotePrefix="1" applyFont="0" applyFill="0" applyBorder="0" applyAlignment="0">
      <protection locked="0"/>
    </xf>
    <xf numFmtId="9" fontId="58"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8"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81" fillId="0" borderId="0"/>
    <xf numFmtId="43" fontId="46" fillId="0" borderId="0" quotePrefix="1" applyFont="0" applyFill="0" applyBorder="0" applyAlignment="0">
      <protection locked="0"/>
    </xf>
    <xf numFmtId="0" fontId="17" fillId="0" borderId="0"/>
    <xf numFmtId="0" fontId="17" fillId="0" borderId="0"/>
    <xf numFmtId="43" fontId="58" fillId="0" borderId="0" applyFont="0" applyFill="0" applyBorder="0" applyAlignment="0" applyProtection="0"/>
    <xf numFmtId="0" fontId="97" fillId="0" borderId="0">
      <alignment vertical="top"/>
    </xf>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9" fontId="58"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97" fillId="0" borderId="0">
      <alignment vertical="top"/>
    </xf>
    <xf numFmtId="0" fontId="97" fillId="0" borderId="0">
      <alignment vertical="top"/>
    </xf>
    <xf numFmtId="43" fontId="17" fillId="0" borderId="0" applyFont="0" applyFill="0" applyBorder="0" applyAlignment="0" applyProtection="0"/>
    <xf numFmtId="43" fontId="46" fillId="0" borderId="0" applyFont="0" applyFill="0" applyBorder="0" applyAlignment="0" applyProtection="0"/>
    <xf numFmtId="0" fontId="17" fillId="0" borderId="0"/>
    <xf numFmtId="0" fontId="17" fillId="0" borderId="0"/>
    <xf numFmtId="0" fontId="17" fillId="0" borderId="0"/>
    <xf numFmtId="0" fontId="97" fillId="0" borderId="0">
      <alignment vertical="top"/>
    </xf>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97" fillId="0" borderId="0">
      <alignment vertical="top"/>
    </xf>
    <xf numFmtId="0" fontId="97" fillId="0" borderId="0">
      <alignment vertical="top"/>
    </xf>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6" fillId="0" borderId="0" applyFont="0" applyFill="0" applyBorder="0" applyAlignment="0" applyProtection="0"/>
    <xf numFmtId="0" fontId="17"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46" fillId="0" borderId="0"/>
    <xf numFmtId="0" fontId="17" fillId="0" borderId="0"/>
    <xf numFmtId="0" fontId="17" fillId="0" borderId="0"/>
    <xf numFmtId="0" fontId="17" fillId="0" borderId="0"/>
    <xf numFmtId="0" fontId="17" fillId="0" borderId="0"/>
    <xf numFmtId="43" fontId="46"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6" fillId="0" borderId="0" applyFont="0" applyFill="0" applyBorder="0" applyAlignment="0" applyProtection="0"/>
    <xf numFmtId="0" fontId="17" fillId="0" borderId="0"/>
    <xf numFmtId="0" fontId="17" fillId="0" borderId="0"/>
    <xf numFmtId="0" fontId="58" fillId="0" borderId="0"/>
    <xf numFmtId="9" fontId="46" fillId="0" borderId="0" applyFont="0" applyFill="0" applyBorder="0" applyAlignment="0" applyProtection="0"/>
    <xf numFmtId="43" fontId="46" fillId="0" borderId="0" applyFont="0" applyFill="0" applyBorder="0" applyAlignment="0" applyProtection="0"/>
    <xf numFmtId="0" fontId="17" fillId="0" borderId="0"/>
    <xf numFmtId="43" fontId="46"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46" fillId="0" borderId="0" applyFont="0" applyFill="0" applyBorder="0" applyAlignment="0" applyProtection="0"/>
    <xf numFmtId="0" fontId="17" fillId="0" borderId="0"/>
    <xf numFmtId="43" fontId="4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54" fillId="0" borderId="0">
      <alignment vertical="top"/>
    </xf>
    <xf numFmtId="0" fontId="17" fillId="0" borderId="0"/>
    <xf numFmtId="0" fontId="17" fillId="0" borderId="0"/>
    <xf numFmtId="0" fontId="58" fillId="0" borderId="0"/>
    <xf numFmtId="0" fontId="58" fillId="0" borderId="0"/>
    <xf numFmtId="43" fontId="154" fillId="0" borderId="0" applyFont="0" applyFill="0" applyBorder="0" applyAlignment="0" applyProtection="0"/>
    <xf numFmtId="43" fontId="17" fillId="0" borderId="0" applyFont="0" applyFill="0" applyBorder="0" applyAlignment="0" applyProtection="0"/>
    <xf numFmtId="0" fontId="81" fillId="0" borderId="0"/>
    <xf numFmtId="43" fontId="46" fillId="0" borderId="0" quotePrefix="1" applyFont="0" applyFill="0" applyBorder="0" applyAlignment="0">
      <protection locked="0"/>
    </xf>
    <xf numFmtId="43" fontId="17" fillId="0" borderId="0" applyFont="0" applyFill="0" applyBorder="0" applyAlignment="0" applyProtection="0"/>
    <xf numFmtId="43" fontId="46" fillId="0" borderId="0" applyFont="0" applyFill="0" applyBorder="0" applyAlignment="0" applyProtection="0"/>
    <xf numFmtId="0" fontId="97" fillId="0" borderId="0">
      <alignment vertical="top"/>
    </xf>
    <xf numFmtId="0" fontId="17" fillId="0" borderId="0"/>
    <xf numFmtId="0" fontId="17" fillId="0" borderId="0"/>
    <xf numFmtId="43" fontId="46" fillId="0" borderId="0" applyFont="0" applyFill="0" applyBorder="0" applyAlignment="0" applyProtection="0"/>
    <xf numFmtId="43" fontId="17" fillId="0" borderId="0" applyFont="0" applyFill="0" applyBorder="0" applyAlignment="0" applyProtection="0"/>
    <xf numFmtId="9" fontId="46" fillId="0" borderId="0" quotePrefix="1" applyFont="0" applyFill="0" applyBorder="0" applyAlignment="0">
      <protection locked="0"/>
    </xf>
    <xf numFmtId="9" fontId="17" fillId="0" borderId="0" applyFont="0" applyFill="0" applyBorder="0" applyAlignment="0" applyProtection="0"/>
    <xf numFmtId="0" fontId="97" fillId="0" borderId="0">
      <alignment vertical="top"/>
    </xf>
    <xf numFmtId="9" fontId="58" fillId="0" borderId="0" applyFont="0" applyFill="0" applyBorder="0" applyAlignment="0" applyProtection="0"/>
    <xf numFmtId="9" fontId="17" fillId="0" borderId="0" applyFont="0" applyFill="0" applyBorder="0" applyAlignment="0" applyProtection="0"/>
    <xf numFmtId="0" fontId="97" fillId="0" borderId="0">
      <alignment vertical="top"/>
    </xf>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8" fillId="0" borderId="0" applyFont="0" applyFill="0" applyBorder="0" applyAlignment="0" applyProtection="0"/>
    <xf numFmtId="43" fontId="46" fillId="0" borderId="0" applyFont="0" applyFill="0" applyBorder="0" applyAlignment="0" applyProtection="0"/>
    <xf numFmtId="0" fontId="17" fillId="0" borderId="0"/>
    <xf numFmtId="0" fontId="17" fillId="0" borderId="0"/>
    <xf numFmtId="9" fontId="58"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46" fillId="0" borderId="0" quotePrefix="1" applyFont="0" applyFill="0" applyBorder="0" applyAlignment="0">
      <protection locked="0"/>
    </xf>
    <xf numFmtId="43" fontId="17" fillId="0" borderId="0" applyFont="0" applyFill="0" applyBorder="0" applyAlignment="0" applyProtection="0"/>
    <xf numFmtId="43" fontId="17" fillId="0" borderId="0" applyFont="0" applyFill="0" applyBorder="0" applyAlignment="0" applyProtection="0"/>
    <xf numFmtId="43" fontId="58"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58"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8"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0" fontId="17" fillId="0" borderId="0"/>
    <xf numFmtId="43" fontId="46" fillId="0" borderId="0" applyFont="0" applyFill="0" applyBorder="0" applyAlignment="0" applyProtection="0"/>
    <xf numFmtId="0" fontId="154"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54" fillId="0" borderId="0">
      <alignment vertical="top"/>
    </xf>
    <xf numFmtId="0" fontId="58" fillId="0" borderId="0"/>
    <xf numFmtId="0" fontId="58"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54" fillId="0" borderId="0">
      <alignment vertical="top"/>
    </xf>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58" fillId="0" borderId="0"/>
    <xf numFmtId="0" fontId="17" fillId="0" borderId="0"/>
    <xf numFmtId="43" fontId="17" fillId="0" borderId="0" applyFont="0" applyFill="0" applyBorder="0" applyAlignment="0" applyProtection="0"/>
    <xf numFmtId="43" fontId="154"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9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9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9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9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97" fillId="0" borderId="0">
      <alignment vertical="top"/>
    </xf>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7" fillId="0" borderId="0">
      <alignment vertical="top"/>
    </xf>
    <xf numFmtId="0" fontId="97" fillId="0" borderId="0">
      <alignment vertical="top"/>
    </xf>
    <xf numFmtId="0" fontId="97" fillId="0" borderId="0">
      <alignment vertical="top"/>
    </xf>
    <xf numFmtId="0" fontId="97" fillId="0" borderId="0">
      <alignment vertical="top"/>
    </xf>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43" fontId="17" fillId="0" borderId="0" applyFont="0" applyFill="0" applyBorder="0" applyAlignment="0" applyProtection="0"/>
    <xf numFmtId="43" fontId="58"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8"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58" fillId="0" borderId="0" applyFont="0" applyFill="0" applyBorder="0" applyAlignment="0" applyProtection="0"/>
    <xf numFmtId="0" fontId="58" fillId="0" borderId="0"/>
    <xf numFmtId="43" fontId="17" fillId="0" borderId="0" applyFont="0" applyFill="0" applyBorder="0" applyAlignment="0" applyProtection="0"/>
    <xf numFmtId="0" fontId="97" fillId="0" borderId="0">
      <alignment vertical="top"/>
    </xf>
    <xf numFmtId="0" fontId="97" fillId="0" borderId="0">
      <alignment vertical="top"/>
    </xf>
    <xf numFmtId="0" fontId="97" fillId="0" borderId="0">
      <alignment vertical="top"/>
    </xf>
    <xf numFmtId="0" fontId="97" fillId="0" borderId="0">
      <alignment vertical="top"/>
    </xf>
    <xf numFmtId="0" fontId="97" fillId="0" borderId="0">
      <alignment vertical="top"/>
    </xf>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0" borderId="0"/>
    <xf numFmtId="9" fontId="58" fillId="0" borderId="0" applyFont="0" applyFill="0" applyBorder="0" applyAlignment="0" applyProtection="0"/>
    <xf numFmtId="0" fontId="17" fillId="21" borderId="0" applyNumberFormat="0" applyBorder="0" applyAlignment="0" applyProtection="0"/>
    <xf numFmtId="0" fontId="17" fillId="22" borderId="0" applyNumberFormat="0" applyBorder="0" applyAlignment="0" applyProtection="0"/>
    <xf numFmtId="43" fontId="58" fillId="0" borderId="0" applyFont="0" applyFill="0" applyBorder="0" applyAlignment="0" applyProtection="0"/>
    <xf numFmtId="0" fontId="17" fillId="0" borderId="0"/>
    <xf numFmtId="0" fontId="17" fillId="25" borderId="0" applyNumberFormat="0" applyBorder="0" applyAlignment="0" applyProtection="0"/>
    <xf numFmtId="0" fontId="17" fillId="26" borderId="0" applyNumberFormat="0" applyBorder="0" applyAlignment="0" applyProtection="0"/>
    <xf numFmtId="43" fontId="17" fillId="0" borderId="0" applyFont="0" applyFill="0" applyBorder="0" applyAlignment="0" applyProtection="0"/>
    <xf numFmtId="0" fontId="17" fillId="0" borderId="0"/>
    <xf numFmtId="0" fontId="17" fillId="29" borderId="0" applyNumberFormat="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33" borderId="0" applyNumberFormat="0" applyBorder="0" applyAlignment="0" applyProtection="0"/>
    <xf numFmtId="0" fontId="17" fillId="34" borderId="0" applyNumberFormat="0" applyBorder="0" applyAlignment="0" applyProtection="0"/>
    <xf numFmtId="9" fontId="17" fillId="0" borderId="0" applyFont="0" applyFill="0" applyBorder="0" applyAlignment="0" applyProtection="0"/>
    <xf numFmtId="0" fontId="17" fillId="0" borderId="0"/>
    <xf numFmtId="0" fontId="17" fillId="37" borderId="0" applyNumberFormat="0" applyBorder="0" applyAlignment="0" applyProtection="0"/>
    <xf numFmtId="0" fontId="17" fillId="38" borderId="0" applyNumberFormat="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8"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8"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81" fillId="0" borderId="0"/>
    <xf numFmtId="43" fontId="46" fillId="0" borderId="0" quotePrefix="1" applyFont="0" applyFill="0" applyBorder="0" applyAlignment="0">
      <protection locked="0"/>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1" fillId="0" borderId="0"/>
    <xf numFmtId="0" fontId="17" fillId="0" borderId="0"/>
    <xf numFmtId="9" fontId="46" fillId="0" borderId="0" quotePrefix="1" applyFont="0" applyFill="0" applyBorder="0" applyAlignment="0">
      <protection locked="0"/>
    </xf>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8" fillId="0" borderId="0" applyFont="0" applyFill="0" applyBorder="0" applyAlignment="0" applyProtection="0"/>
    <xf numFmtId="0" fontId="81"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6" fillId="0" borderId="0" quotePrefix="1" applyFont="0" applyFill="0" applyBorder="0" applyAlignment="0">
      <protection locked="0"/>
    </xf>
    <xf numFmtId="9" fontId="58"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8"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58"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81" fillId="0" borderId="0"/>
    <xf numFmtId="43" fontId="46" fillId="0" borderId="0" quotePrefix="1" applyFont="0" applyFill="0" applyBorder="0" applyAlignment="0">
      <protection locked="0"/>
    </xf>
    <xf numFmtId="0" fontId="17" fillId="0" borderId="0"/>
    <xf numFmtId="0" fontId="17" fillId="0" borderId="0"/>
    <xf numFmtId="43" fontId="58" fillId="0" borderId="0" applyFont="0" applyFill="0" applyBorder="0" applyAlignment="0" applyProtection="0"/>
    <xf numFmtId="0" fontId="97" fillId="0" borderId="0">
      <alignment vertical="top"/>
    </xf>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9" fontId="58"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97" fillId="0" borderId="0">
      <alignment vertical="top"/>
    </xf>
    <xf numFmtId="0" fontId="17" fillId="0" borderId="0"/>
    <xf numFmtId="43" fontId="17" fillId="0" borderId="0" applyFont="0" applyFill="0" applyBorder="0" applyAlignment="0" applyProtection="0"/>
    <xf numFmtId="43" fontId="46"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8"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6" fillId="0" borderId="0" applyFont="0" applyFill="0" applyBorder="0" applyAlignment="0" applyProtection="0"/>
    <xf numFmtId="0" fontId="17"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46" fillId="0" borderId="0"/>
    <xf numFmtId="0" fontId="17" fillId="0" borderId="0"/>
    <xf numFmtId="0" fontId="17" fillId="0" borderId="0"/>
    <xf numFmtId="0" fontId="17" fillId="0" borderId="0"/>
    <xf numFmtId="0" fontId="17" fillId="0" borderId="0"/>
    <xf numFmtId="43" fontId="46" fillId="0" borderId="0" applyFont="0" applyFill="0" applyBorder="0" applyAlignment="0" applyProtection="0"/>
    <xf numFmtId="43" fontId="17" fillId="0" borderId="0" applyFont="0" applyFill="0" applyBorder="0" applyAlignment="0" applyProtection="0"/>
    <xf numFmtId="0" fontId="17" fillId="25" borderId="0" applyNumberFormat="0" applyBorder="0" applyAlignment="0" applyProtection="0"/>
    <xf numFmtId="0" fontId="17" fillId="0" borderId="0"/>
    <xf numFmtId="43" fontId="58" fillId="0" borderId="0" applyFont="0" applyFill="0" applyBorder="0" applyAlignment="0" applyProtection="0"/>
    <xf numFmtId="0" fontId="17" fillId="0" borderId="0"/>
    <xf numFmtId="0" fontId="17" fillId="0" borderId="0"/>
    <xf numFmtId="0" fontId="17" fillId="22" borderId="0" applyNumberFormat="0" applyBorder="0" applyAlignment="0" applyProtection="0"/>
    <xf numFmtId="43" fontId="46" fillId="0" borderId="0" applyFont="0" applyFill="0" applyBorder="0" applyAlignment="0" applyProtection="0"/>
    <xf numFmtId="0" fontId="17" fillId="21" borderId="0" applyNumberFormat="0" applyBorder="0" applyAlignment="0" applyProtection="0"/>
    <xf numFmtId="0" fontId="17" fillId="0" borderId="0"/>
    <xf numFmtId="0" fontId="58" fillId="0" borderId="0"/>
    <xf numFmtId="9" fontId="46" fillId="0" borderId="0" applyFont="0" applyFill="0" applyBorder="0" applyAlignment="0" applyProtection="0"/>
    <xf numFmtId="43" fontId="46" fillId="0" borderId="0" applyFont="0" applyFill="0" applyBorder="0" applyAlignment="0" applyProtection="0"/>
    <xf numFmtId="0" fontId="17" fillId="0" borderId="0"/>
    <xf numFmtId="43" fontId="4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46" fillId="0" borderId="0" applyFont="0" applyFill="0" applyBorder="0" applyAlignment="0" applyProtection="0"/>
    <xf numFmtId="0" fontId="17" fillId="38" borderId="0" applyNumberFormat="0" applyBorder="0" applyAlignment="0" applyProtection="0"/>
    <xf numFmtId="43" fontId="46" fillId="0" borderId="0" applyFont="0" applyFill="0" applyBorder="0" applyAlignment="0" applyProtection="0"/>
    <xf numFmtId="0" fontId="17" fillId="37" borderId="0" applyNumberFormat="0" applyBorder="0" applyAlignment="0" applyProtection="0"/>
    <xf numFmtId="0" fontId="17" fillId="0" borderId="0"/>
    <xf numFmtId="0" fontId="17" fillId="0" borderId="0"/>
    <xf numFmtId="43" fontId="58" fillId="0" borderId="0" applyFont="0" applyFill="0" applyBorder="0" applyAlignment="0" applyProtection="0"/>
    <xf numFmtId="0" fontId="17" fillId="0" borderId="0"/>
    <xf numFmtId="43" fontId="17" fillId="0" borderId="0" applyFont="0" applyFill="0" applyBorder="0" applyAlignment="0" applyProtection="0"/>
    <xf numFmtId="0" fontId="17" fillId="34" borderId="0" applyNumberFormat="0" applyBorder="0" applyAlignment="0" applyProtection="0"/>
    <xf numFmtId="0" fontId="17" fillId="0" borderId="0"/>
    <xf numFmtId="0" fontId="17" fillId="33"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30"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26" borderId="0" applyNumberFormat="0" applyBorder="0" applyAlignment="0" applyProtection="0"/>
    <xf numFmtId="0" fontId="154" fillId="0" borderId="0">
      <alignment vertical="top"/>
    </xf>
    <xf numFmtId="0" fontId="17" fillId="0" borderId="0"/>
    <xf numFmtId="0" fontId="17" fillId="0" borderId="0"/>
    <xf numFmtId="0" fontId="58" fillId="0" borderId="0"/>
    <xf numFmtId="0" fontId="58" fillId="0" borderId="0"/>
    <xf numFmtId="43" fontId="154" fillId="0" borderId="0" applyFont="0" applyFill="0" applyBorder="0" applyAlignment="0" applyProtection="0"/>
    <xf numFmtId="43" fontId="17" fillId="0" borderId="0" applyFont="0" applyFill="0" applyBorder="0" applyAlignment="0" applyProtection="0"/>
    <xf numFmtId="0" fontId="81" fillId="0" borderId="0"/>
    <xf numFmtId="43" fontId="46" fillId="0" borderId="0" quotePrefix="1" applyFont="0" applyFill="0" applyBorder="0" applyAlignment="0">
      <protection locked="0"/>
    </xf>
    <xf numFmtId="43" fontId="17" fillId="0" borderId="0" applyFont="0" applyFill="0" applyBorder="0" applyAlignment="0" applyProtection="0"/>
    <xf numFmtId="43" fontId="46" fillId="0" borderId="0" applyFont="0" applyFill="0" applyBorder="0" applyAlignment="0" applyProtection="0"/>
    <xf numFmtId="0" fontId="17" fillId="0" borderId="0"/>
    <xf numFmtId="0" fontId="17" fillId="0" borderId="0"/>
    <xf numFmtId="43" fontId="46" fillId="0" borderId="0" applyFont="0" applyFill="0" applyBorder="0" applyAlignment="0" applyProtection="0"/>
    <xf numFmtId="43" fontId="17" fillId="0" borderId="0" applyFont="0" applyFill="0" applyBorder="0" applyAlignment="0" applyProtection="0"/>
    <xf numFmtId="9" fontId="46" fillId="0" borderId="0" quotePrefix="1" applyFont="0" applyFill="0" applyBorder="0" applyAlignment="0">
      <protection locked="0"/>
    </xf>
    <xf numFmtId="9" fontId="17" fillId="0" borderId="0" applyFont="0" applyFill="0" applyBorder="0" applyAlignment="0" applyProtection="0"/>
    <xf numFmtId="9" fontId="58" fillId="0" borderId="0" applyFont="0" applyFill="0" applyBorder="0" applyAlignment="0" applyProtection="0"/>
    <xf numFmtId="9" fontId="17" fillId="0" borderId="0" applyFont="0" applyFill="0" applyBorder="0" applyAlignment="0" applyProtection="0"/>
    <xf numFmtId="0" fontId="97" fillId="0" borderId="0">
      <alignment vertical="top"/>
    </xf>
    <xf numFmtId="9" fontId="17" fillId="0" borderId="0" applyFont="0" applyFill="0" applyBorder="0" applyAlignment="0" applyProtection="0"/>
    <xf numFmtId="43" fontId="17" fillId="0" borderId="0" applyFont="0" applyFill="0" applyBorder="0" applyAlignment="0" applyProtection="0"/>
    <xf numFmtId="43" fontId="58" fillId="0" borderId="0" applyFont="0" applyFill="0" applyBorder="0" applyAlignment="0" applyProtection="0"/>
    <xf numFmtId="43" fontId="46" fillId="0" borderId="0" applyFont="0" applyFill="0" applyBorder="0" applyAlignment="0" applyProtection="0"/>
    <xf numFmtId="0" fontId="17" fillId="0" borderId="0"/>
    <xf numFmtId="0" fontId="17" fillId="0" borderId="0"/>
    <xf numFmtId="9" fontId="58" fillId="0" borderId="0" applyFont="0" applyFill="0" applyBorder="0" applyAlignment="0" applyProtection="0"/>
    <xf numFmtId="0" fontId="17" fillId="0" borderId="0"/>
    <xf numFmtId="0" fontId="17" fillId="0" borderId="0"/>
    <xf numFmtId="0" fontId="97"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46" fillId="0" borderId="0" quotePrefix="1" applyFont="0" applyFill="0" applyBorder="0" applyAlignment="0">
      <protection locked="0"/>
    </xf>
    <xf numFmtId="43" fontId="17" fillId="0" borderId="0" applyFont="0" applyFill="0" applyBorder="0" applyAlignment="0" applyProtection="0"/>
    <xf numFmtId="43" fontId="58"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58"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8"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0" fontId="17" fillId="0" borderId="0"/>
    <xf numFmtId="43" fontId="46" fillId="0" borderId="0" applyFont="0" applyFill="0" applyBorder="0" applyAlignment="0" applyProtection="0"/>
    <xf numFmtId="0" fontId="154" fillId="0" borderId="0">
      <alignment vertical="top"/>
    </xf>
    <xf numFmtId="0" fontId="17" fillId="17" borderId="0" applyNumberFormat="0" applyBorder="0" applyAlignment="0" applyProtection="0"/>
    <xf numFmtId="43" fontId="17" fillId="0" borderId="0" applyFont="0" applyFill="0" applyBorder="0" applyAlignment="0" applyProtection="0"/>
    <xf numFmtId="9" fontId="5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54" fillId="0" borderId="0">
      <alignment vertical="top"/>
    </xf>
    <xf numFmtId="0" fontId="58" fillId="0" borderId="0"/>
    <xf numFmtId="0" fontId="58"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54" fillId="0" borderId="0">
      <alignment vertical="top"/>
    </xf>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58" fillId="0" borderId="0"/>
    <xf numFmtId="0" fontId="17" fillId="0" borderId="0"/>
    <xf numFmtId="43" fontId="17" fillId="0" borderId="0" applyFont="0" applyFill="0" applyBorder="0" applyAlignment="0" applyProtection="0"/>
    <xf numFmtId="43" fontId="154"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97" fillId="0" borderId="0">
      <alignment vertical="top"/>
    </xf>
    <xf numFmtId="0" fontId="97" fillId="0" borderId="0">
      <alignment vertical="top"/>
    </xf>
    <xf numFmtId="0" fontId="97" fillId="0" borderId="0">
      <alignment vertical="top"/>
    </xf>
    <xf numFmtId="0" fontId="97" fillId="0" borderId="0">
      <alignment vertical="top"/>
    </xf>
    <xf numFmtId="0" fontId="97" fillId="0" borderId="0">
      <alignment vertical="top"/>
    </xf>
    <xf numFmtId="0" fontId="17" fillId="0" borderId="0"/>
    <xf numFmtId="0" fontId="17" fillId="0" borderId="0"/>
    <xf numFmtId="0" fontId="97" fillId="0" borderId="0">
      <alignment vertical="top"/>
    </xf>
    <xf numFmtId="0" fontId="97" fillId="0" borderId="0">
      <alignment vertical="top"/>
    </xf>
    <xf numFmtId="0" fontId="9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8"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8"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8"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8"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8"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81" fillId="0" borderId="0"/>
    <xf numFmtId="43" fontId="46" fillId="0" borderId="0" quotePrefix="1" applyFont="0" applyFill="0" applyBorder="0" applyAlignment="0">
      <protection locked="0"/>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1" fillId="0" borderId="0"/>
    <xf numFmtId="0" fontId="17" fillId="0" borderId="0"/>
    <xf numFmtId="9" fontId="46" fillId="0" borderId="0" quotePrefix="1" applyFont="0" applyFill="0" applyBorder="0" applyAlignment="0">
      <protection locked="0"/>
    </xf>
    <xf numFmtId="43" fontId="17" fillId="0" borderId="0" applyFont="0" applyFill="0" applyBorder="0" applyAlignment="0" applyProtection="0"/>
    <xf numFmtId="43" fontId="58" fillId="0" borderId="0" applyFont="0" applyFill="0" applyBorder="0" applyAlignment="0" applyProtection="0"/>
    <xf numFmtId="0" fontId="81" fillId="0" borderId="0"/>
    <xf numFmtId="43" fontId="17" fillId="0" borderId="0" applyFont="0" applyFill="0" applyBorder="0" applyAlignment="0" applyProtection="0"/>
    <xf numFmtId="0" fontId="17" fillId="0" borderId="0"/>
    <xf numFmtId="0" fontId="17" fillId="0" borderId="0"/>
    <xf numFmtId="43" fontId="46" fillId="0" borderId="0" quotePrefix="1" applyFont="0" applyFill="0" applyBorder="0" applyAlignment="0">
      <protection locked="0"/>
    </xf>
    <xf numFmtId="9" fontId="58"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17"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9" fontId="17" fillId="0" borderId="0" applyFont="0" applyFill="0" applyBorder="0" applyAlignment="0" applyProtection="0"/>
    <xf numFmtId="0" fontId="81" fillId="0" borderId="0"/>
    <xf numFmtId="43" fontId="46" fillId="0" borderId="0" quotePrefix="1" applyFont="0" applyFill="0" applyBorder="0" applyAlignment="0">
      <protection locked="0"/>
    </xf>
    <xf numFmtId="0" fontId="17" fillId="0" borderId="0"/>
    <xf numFmtId="0" fontId="17" fillId="0" borderId="0"/>
    <xf numFmtId="43" fontId="58" fillId="0" borderId="0" applyFont="0" applyFill="0" applyBorder="0" applyAlignment="0" applyProtection="0"/>
    <xf numFmtId="0" fontId="97"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9" fontId="58"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97" fillId="0" borderId="0">
      <alignment vertical="top"/>
    </xf>
    <xf numFmtId="0" fontId="97" fillId="0" borderId="0">
      <alignment vertical="top"/>
    </xf>
    <xf numFmtId="43" fontId="17" fillId="0" borderId="0" applyFont="0" applyFill="0" applyBorder="0" applyAlignment="0" applyProtection="0"/>
    <xf numFmtId="43" fontId="46"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6" fillId="0" borderId="0" applyFont="0" applyFill="0" applyBorder="0" applyAlignment="0" applyProtection="0"/>
    <xf numFmtId="0" fontId="17" fillId="0" borderId="0"/>
    <xf numFmtId="43" fontId="17" fillId="0" borderId="0" applyFont="0" applyFill="0" applyBorder="0" applyAlignment="0" applyProtection="0"/>
    <xf numFmtId="43" fontId="46" fillId="0" borderId="0" applyFont="0" applyFill="0" applyBorder="0" applyAlignment="0" applyProtection="0"/>
    <xf numFmtId="0" fontId="17" fillId="0" borderId="0"/>
    <xf numFmtId="43" fontId="46" fillId="0" borderId="0" applyFont="0" applyFill="0" applyBorder="0" applyAlignment="0" applyProtection="0"/>
    <xf numFmtId="0" fontId="17"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46" fillId="0" borderId="0"/>
    <xf numFmtId="0" fontId="17" fillId="0" borderId="0"/>
    <xf numFmtId="0" fontId="17" fillId="0" borderId="0"/>
    <xf numFmtId="0" fontId="17" fillId="0" borderId="0"/>
    <xf numFmtId="0" fontId="17" fillId="0" borderId="0"/>
    <xf numFmtId="43" fontId="46"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58" fillId="0" borderId="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58"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7" fillId="0" borderId="0"/>
    <xf numFmtId="0" fontId="10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54" fillId="0" borderId="0">
      <alignment vertical="top"/>
    </xf>
    <xf numFmtId="0" fontId="17" fillId="0" borderId="0"/>
    <xf numFmtId="0" fontId="58" fillId="0" borderId="0"/>
    <xf numFmtId="0" fontId="58" fillId="0" borderId="0"/>
    <xf numFmtId="0" fontId="17" fillId="0" borderId="0"/>
    <xf numFmtId="43" fontId="17" fillId="0" borderId="0" applyFont="0" applyFill="0" applyBorder="0" applyAlignment="0" applyProtection="0"/>
    <xf numFmtId="0" fontId="81" fillId="0" borderId="0"/>
    <xf numFmtId="43" fontId="46" fillId="0" borderId="0" quotePrefix="1" applyFont="0" applyFill="0" applyBorder="0" applyAlignment="0">
      <protection locked="0"/>
    </xf>
    <xf numFmtId="43" fontId="17" fillId="0" borderId="0" applyFont="0" applyFill="0" applyBorder="0" applyAlignment="0" applyProtection="0"/>
    <xf numFmtId="43" fontId="46" fillId="0" borderId="0" applyFont="0" applyFill="0" applyBorder="0" applyAlignment="0" applyProtection="0"/>
    <xf numFmtId="0" fontId="97" fillId="0" borderId="0">
      <alignment vertical="top"/>
    </xf>
    <xf numFmtId="0" fontId="17" fillId="0" borderId="0"/>
    <xf numFmtId="43" fontId="46" fillId="0" borderId="0" applyFont="0" applyFill="0" applyBorder="0" applyAlignment="0" applyProtection="0"/>
    <xf numFmtId="43" fontId="17" fillId="0" borderId="0" applyFont="0" applyFill="0" applyBorder="0" applyAlignment="0" applyProtection="0"/>
    <xf numFmtId="9" fontId="46" fillId="0" borderId="0" quotePrefix="1" applyFont="0" applyFill="0" applyBorder="0" applyAlignment="0">
      <protection locked="0"/>
    </xf>
    <xf numFmtId="9" fontId="17" fillId="0" borderId="0" applyFont="0" applyFill="0" applyBorder="0" applyAlignment="0" applyProtection="0"/>
    <xf numFmtId="0" fontId="97" fillId="0" borderId="0">
      <alignment vertical="top"/>
    </xf>
    <xf numFmtId="9" fontId="58" fillId="0" borderId="0" applyFont="0" applyFill="0" applyBorder="0" applyAlignment="0" applyProtection="0"/>
    <xf numFmtId="9" fontId="17" fillId="0" borderId="0" applyFont="0" applyFill="0" applyBorder="0" applyAlignment="0" applyProtection="0"/>
    <xf numFmtId="0" fontId="97" fillId="0" borderId="0">
      <alignment vertical="top"/>
    </xf>
    <xf numFmtId="9" fontId="17" fillId="0" borderId="0" applyFont="0" applyFill="0" applyBorder="0" applyAlignment="0" applyProtection="0"/>
    <xf numFmtId="43" fontId="17" fillId="0" borderId="0" applyFont="0" applyFill="0" applyBorder="0" applyAlignment="0" applyProtection="0"/>
    <xf numFmtId="43" fontId="58" fillId="0" borderId="0" applyFont="0" applyFill="0" applyBorder="0" applyAlignment="0" applyProtection="0"/>
    <xf numFmtId="43" fontId="46" fillId="0" borderId="0" applyFont="0" applyFill="0" applyBorder="0" applyAlignment="0" applyProtection="0"/>
    <xf numFmtId="0" fontId="17" fillId="0" borderId="0"/>
    <xf numFmtId="0" fontId="17" fillId="0" borderId="0"/>
    <xf numFmtId="9" fontId="58"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46" fillId="0" borderId="0" quotePrefix="1" applyFont="0" applyFill="0" applyBorder="0" applyAlignment="0">
      <protection locked="0"/>
    </xf>
    <xf numFmtId="43" fontId="17" fillId="0" borderId="0" applyFont="0" applyFill="0" applyBorder="0" applyAlignment="0" applyProtection="0"/>
    <xf numFmtId="43" fontId="58"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8" fillId="0" borderId="0" applyFont="0" applyFill="0" applyBorder="0" applyAlignment="0" applyProtection="0"/>
    <xf numFmtId="0" fontId="17" fillId="0" borderId="0"/>
    <xf numFmtId="9" fontId="58"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0" fontId="17" fillId="0" borderId="0"/>
    <xf numFmtId="43" fontId="46" fillId="0" borderId="0" applyFont="0" applyFill="0" applyBorder="0" applyAlignment="0" applyProtection="0"/>
    <xf numFmtId="0" fontId="154"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54" fillId="0" borderId="0">
      <alignment vertical="top"/>
    </xf>
    <xf numFmtId="0" fontId="58" fillId="0" borderId="0"/>
    <xf numFmtId="0" fontId="58"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54" fillId="0" borderId="0">
      <alignment vertical="top"/>
    </xf>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58" fillId="0" borderId="0"/>
    <xf numFmtId="0" fontId="17" fillId="0" borderId="0"/>
    <xf numFmtId="43" fontId="17" fillId="0" borderId="0" applyFont="0" applyFill="0" applyBorder="0" applyAlignment="0" applyProtection="0"/>
    <xf numFmtId="43" fontId="154"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8"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8"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97" fillId="0" borderId="0">
      <alignment vertical="top"/>
    </xf>
    <xf numFmtId="0" fontId="97" fillId="0" borderId="0">
      <alignment vertical="top"/>
    </xf>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18" borderId="0" applyNumberFormat="0" applyBorder="0" applyAlignment="0" applyProtection="0"/>
    <xf numFmtId="0" fontId="17" fillId="0" borderId="0"/>
    <xf numFmtId="0" fontId="17" fillId="0" borderId="0"/>
    <xf numFmtId="0" fontId="17" fillId="21" borderId="0" applyNumberFormat="0" applyBorder="0" applyAlignment="0" applyProtection="0"/>
    <xf numFmtId="0" fontId="17" fillId="22" borderId="0" applyNumberFormat="0" applyBorder="0" applyAlignment="0" applyProtection="0"/>
    <xf numFmtId="0" fontId="17" fillId="0" borderId="0"/>
    <xf numFmtId="43" fontId="17" fillId="0" borderId="0" applyFont="0" applyFill="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0" borderId="0"/>
    <xf numFmtId="9" fontId="17" fillId="0" borderId="0" applyFont="0" applyFill="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0" borderId="0"/>
    <xf numFmtId="43" fontId="17" fillId="0" borderId="0" applyFont="0" applyFill="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37" borderId="0" applyNumberFormat="0" applyBorder="0" applyAlignment="0" applyProtection="0"/>
    <xf numFmtId="0" fontId="17" fillId="38" borderId="0" applyNumberFormat="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5" borderId="0" applyNumberFormat="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26" borderId="0" applyNumberFormat="0" applyBorder="0" applyAlignment="0" applyProtection="0"/>
    <xf numFmtId="0" fontId="17" fillId="22"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81"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6" fillId="0" borderId="0" quotePrefix="1" applyFont="0" applyFill="0" applyBorder="0" applyAlignment="0">
      <protection locked="0"/>
    </xf>
    <xf numFmtId="0" fontId="17" fillId="0" borderId="0"/>
    <xf numFmtId="43" fontId="17" fillId="0" borderId="0" applyFont="0" applyFill="0" applyBorder="0" applyAlignment="0" applyProtection="0"/>
    <xf numFmtId="43" fontId="58"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8"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8"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8"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8"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81" fillId="0" borderId="0"/>
    <xf numFmtId="0" fontId="17" fillId="0" borderId="0"/>
    <xf numFmtId="43" fontId="17" fillId="0" borderId="0" applyFont="0" applyFill="0" applyBorder="0" applyAlignment="0" applyProtection="0"/>
    <xf numFmtId="0" fontId="17" fillId="0" borderId="0"/>
    <xf numFmtId="43" fontId="58" fillId="0" borderId="0" applyFont="0" applyFill="0" applyBorder="0" applyAlignment="0" applyProtection="0"/>
    <xf numFmtId="0" fontId="97"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9" fontId="58"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6" fillId="0" borderId="0" applyFont="0" applyFill="0" applyBorder="0" applyAlignment="0" applyProtection="0"/>
    <xf numFmtId="0" fontId="17" fillId="15" borderId="21" applyNumberFormat="0" applyFont="0" applyAlignment="0" applyProtection="0"/>
    <xf numFmtId="0" fontId="154" fillId="0" borderId="0">
      <alignment vertical="top"/>
    </xf>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46" fillId="0" borderId="0" applyFont="0" applyFill="0" applyBorder="0" applyAlignment="0" applyProtection="0"/>
    <xf numFmtId="0" fontId="17" fillId="34" borderId="0" applyNumberFormat="0" applyBorder="0" applyAlignment="0" applyProtection="0"/>
    <xf numFmtId="43" fontId="46" fillId="0" borderId="0" applyFont="0" applyFill="0" applyBorder="0" applyAlignment="0" applyProtection="0"/>
    <xf numFmtId="0" fontId="17" fillId="33" borderId="0" applyNumberFormat="0" applyBorder="0" applyAlignment="0" applyProtection="0"/>
    <xf numFmtId="0" fontId="17" fillId="0" borderId="0"/>
    <xf numFmtId="0" fontId="17" fillId="0" borderId="0"/>
    <xf numFmtId="9" fontId="4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30"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38"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37" borderId="0" applyNumberFormat="0" applyBorder="0" applyAlignment="0" applyProtection="0"/>
    <xf numFmtId="0" fontId="17" fillId="0" borderId="0"/>
    <xf numFmtId="0" fontId="17" fillId="25" borderId="0" applyNumberFormat="0" applyBorder="0" applyAlignment="0" applyProtection="0"/>
    <xf numFmtId="0" fontId="17" fillId="17"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30" borderId="0" applyNumberFormat="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97" fillId="0" borderId="0">
      <alignment vertical="top"/>
    </xf>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97"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26"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8" borderId="0" applyNumberFormat="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58" fillId="0" borderId="0" applyFont="0" applyFill="0" applyBorder="0" applyAlignment="0" applyProtection="0"/>
    <xf numFmtId="0" fontId="81" fillId="0" borderId="0"/>
    <xf numFmtId="9" fontId="58"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81"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6" fillId="0" borderId="0" quotePrefix="1" applyFont="0" applyFill="0" applyBorder="0" applyAlignment="0">
      <protection locked="0"/>
    </xf>
    <xf numFmtId="0" fontId="17" fillId="0" borderId="0"/>
    <xf numFmtId="43" fontId="17" fillId="0" borderId="0" applyFont="0" applyFill="0" applyBorder="0" applyAlignment="0" applyProtection="0"/>
    <xf numFmtId="43" fontId="58"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8"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8"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8"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8"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58" fillId="0" borderId="0" applyFont="0" applyFill="0" applyBorder="0" applyAlignment="0" applyProtection="0"/>
    <xf numFmtId="0" fontId="97"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58"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6" fillId="0" borderId="0" applyFont="0" applyFill="0" applyBorder="0" applyAlignment="0" applyProtection="0"/>
    <xf numFmtId="0" fontId="17" fillId="15" borderId="21" applyNumberFormat="0" applyFont="0" applyAlignment="0" applyProtection="0"/>
    <xf numFmtId="0" fontId="154" fillId="0" borderId="0">
      <alignment vertical="top"/>
    </xf>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37" borderId="0" applyNumberFormat="0" applyBorder="0" applyAlignment="0" applyProtection="0"/>
    <xf numFmtId="9" fontId="4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22" borderId="0" applyNumberFormat="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1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17"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46" fillId="0" borderId="0" quotePrefix="1" applyFont="0" applyFill="0" applyBorder="0" applyAlignment="0">
      <protection locked="0"/>
    </xf>
    <xf numFmtId="43" fontId="17" fillId="0" borderId="0" applyFont="0" applyFill="0" applyBorder="0" applyAlignment="0" applyProtection="0"/>
    <xf numFmtId="43" fontId="58"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8"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8"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8"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8"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17" fillId="0" borderId="0"/>
    <xf numFmtId="43" fontId="17" fillId="0" borderId="0" applyFont="0" applyFill="0" applyBorder="0" applyAlignment="0" applyProtection="0"/>
    <xf numFmtId="0" fontId="46"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8"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8"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97" fillId="0" borderId="0">
      <alignment vertical="top"/>
    </xf>
    <xf numFmtId="0" fontId="97" fillId="0" borderId="0">
      <alignment vertical="top"/>
    </xf>
    <xf numFmtId="0" fontId="9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7"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7"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7" fillId="0" borderId="0">
      <alignment vertical="top"/>
    </xf>
    <xf numFmtId="0" fontId="97" fillId="0" borderId="0">
      <alignment vertical="top"/>
    </xf>
    <xf numFmtId="0" fontId="97" fillId="0" borderId="0">
      <alignment vertical="top"/>
    </xf>
    <xf numFmtId="0" fontId="97" fillId="0" borderId="0">
      <alignment vertical="top"/>
    </xf>
    <xf numFmtId="0" fontId="97" fillId="0" borderId="0">
      <alignment vertical="top"/>
    </xf>
    <xf numFmtId="0" fontId="97"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97" fillId="0" borderId="0">
      <alignment vertical="top"/>
    </xf>
    <xf numFmtId="43" fontId="15" fillId="0" borderId="0" applyFont="0" applyFill="0" applyBorder="0" applyAlignment="0" applyProtection="0"/>
    <xf numFmtId="0" fontId="97" fillId="0" borderId="0">
      <alignment vertical="top"/>
    </xf>
    <xf numFmtId="0" fontId="97" fillId="0" borderId="0">
      <alignment vertical="top"/>
    </xf>
    <xf numFmtId="0" fontId="97"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97"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7" fillId="0" borderId="0">
      <alignment vertical="top"/>
    </xf>
    <xf numFmtId="0" fontId="97" fillId="0" borderId="0">
      <alignment vertical="top"/>
    </xf>
    <xf numFmtId="0" fontId="97" fillId="0" borderId="0">
      <alignment vertical="top"/>
    </xf>
    <xf numFmtId="0" fontId="97" fillId="0" borderId="0">
      <alignment vertical="top"/>
    </xf>
    <xf numFmtId="0" fontId="97" fillId="0" borderId="0">
      <alignment vertical="top"/>
    </xf>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8"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8"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7" fillId="0" borderId="0">
      <alignment vertical="top"/>
    </xf>
    <xf numFmtId="0" fontId="97" fillId="0" borderId="0">
      <alignment vertical="top"/>
    </xf>
    <xf numFmtId="0" fontId="97" fillId="0" borderId="0">
      <alignment vertical="top"/>
    </xf>
    <xf numFmtId="0" fontId="97" fillId="0" borderId="0">
      <alignment vertical="top"/>
    </xf>
    <xf numFmtId="0" fontId="97" fillId="0" borderId="0">
      <alignment vertical="top"/>
    </xf>
    <xf numFmtId="0" fontId="15" fillId="0" borderId="0"/>
    <xf numFmtId="0" fontId="15" fillId="0" borderId="0"/>
    <xf numFmtId="0" fontId="15" fillId="0" borderId="0"/>
    <xf numFmtId="0" fontId="58" fillId="0" borderId="0"/>
    <xf numFmtId="43" fontId="58" fillId="0" borderId="0" applyFont="0" applyFill="0" applyBorder="0" applyAlignment="0" applyProtection="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25" borderId="0" applyNumberFormat="0" applyBorder="0" applyAlignment="0" applyProtection="0"/>
    <xf numFmtId="0" fontId="15" fillId="26" borderId="0" applyNumberFormat="0" applyBorder="0" applyAlignment="0" applyProtection="0"/>
    <xf numFmtId="0" fontId="15" fillId="0" borderId="0"/>
    <xf numFmtId="0" fontId="107" fillId="0" borderId="0">
      <alignment vertical="top"/>
    </xf>
    <xf numFmtId="0" fontId="15" fillId="29" borderId="0" applyNumberFormat="0" applyBorder="0" applyAlignment="0" applyProtection="0"/>
    <xf numFmtId="0" fontId="15" fillId="30" borderId="0" applyNumberFormat="0" applyBorder="0" applyAlignment="0" applyProtection="0"/>
    <xf numFmtId="0" fontId="15" fillId="0" borderId="0"/>
    <xf numFmtId="0" fontId="15" fillId="0" borderId="0"/>
    <xf numFmtId="0" fontId="15" fillId="33" borderId="0" applyNumberFormat="0" applyBorder="0" applyAlignment="0" applyProtection="0"/>
    <xf numFmtId="0" fontId="15" fillId="34" borderId="0" applyNumberFormat="0" applyBorder="0" applyAlignment="0" applyProtection="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8"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8"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81" fillId="0" borderId="0"/>
    <xf numFmtId="43" fontId="46"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1" fillId="0" borderId="0"/>
    <xf numFmtId="0" fontId="15" fillId="0" borderId="0"/>
    <xf numFmtId="9" fontId="46"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8" fillId="0" borderId="0" applyFont="0" applyFill="0" applyBorder="0" applyAlignment="0" applyProtection="0"/>
    <xf numFmtId="0" fontId="8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6" fillId="0" borderId="0" quotePrefix="1" applyFont="0" applyFill="0" applyBorder="0" applyAlignment="0">
      <protection locked="0"/>
    </xf>
    <xf numFmtId="9" fontId="58"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8"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81" fillId="0" borderId="0"/>
    <xf numFmtId="43" fontId="46" fillId="0" borderId="0" quotePrefix="1" applyFont="0" applyFill="0" applyBorder="0" applyAlignment="0">
      <protection locked="0"/>
    </xf>
    <xf numFmtId="9" fontId="15" fillId="0" borderId="0" applyFont="0" applyFill="0" applyBorder="0" applyAlignment="0" applyProtection="0"/>
    <xf numFmtId="0" fontId="15" fillId="0" borderId="0"/>
    <xf numFmtId="43" fontId="58" fillId="0" borderId="0" applyFont="0" applyFill="0" applyBorder="0" applyAlignment="0" applyProtection="0"/>
    <xf numFmtId="0" fontId="97"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46" fillId="0" borderId="0" applyFont="0" applyFill="0" applyBorder="0" applyAlignment="0" applyProtection="0"/>
    <xf numFmtId="9" fontId="58"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7" fillId="0" borderId="0">
      <alignment vertical="top"/>
    </xf>
    <xf numFmtId="0" fontId="15" fillId="0" borderId="0"/>
    <xf numFmtId="43" fontId="15" fillId="0" borderId="0" applyFont="0" applyFill="0" applyBorder="0" applyAlignment="0" applyProtection="0"/>
    <xf numFmtId="43" fontId="46" fillId="0" borderId="0" applyFont="0" applyFill="0" applyBorder="0" applyAlignment="0" applyProtection="0"/>
    <xf numFmtId="43" fontId="15" fillId="0" borderId="0" applyFont="0" applyFill="0" applyBorder="0" applyAlignment="0" applyProtection="0"/>
    <xf numFmtId="43" fontId="46" fillId="0" borderId="0" applyFont="0" applyFill="0" applyBorder="0" applyAlignment="0" applyProtection="0"/>
    <xf numFmtId="0" fontId="15" fillId="0" borderId="0"/>
    <xf numFmtId="43" fontId="46" fillId="0" borderId="0" applyFont="0" applyFill="0" applyBorder="0" applyAlignment="0" applyProtection="0"/>
    <xf numFmtId="0" fontId="15"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6" fillId="0" borderId="0"/>
    <xf numFmtId="0" fontId="15" fillId="0" borderId="0"/>
    <xf numFmtId="0" fontId="15" fillId="0" borderId="0"/>
    <xf numFmtId="0" fontId="15" fillId="0" borderId="0"/>
    <xf numFmtId="0" fontId="15" fillId="0" borderId="0"/>
    <xf numFmtId="43" fontId="46" fillId="0" borderId="0" applyFont="0" applyFill="0" applyBorder="0" applyAlignment="0" applyProtection="0"/>
    <xf numFmtId="43" fontId="15" fillId="0" borderId="0" applyFont="0" applyFill="0" applyBorder="0" applyAlignment="0" applyProtection="0"/>
    <xf numFmtId="43" fontId="46" fillId="0" borderId="0" applyFont="0" applyFill="0" applyBorder="0" applyAlignment="0" applyProtection="0"/>
    <xf numFmtId="43" fontId="15" fillId="0" borderId="0" applyFont="0" applyFill="0" applyBorder="0" applyAlignment="0" applyProtection="0"/>
    <xf numFmtId="43" fontId="46" fillId="0" borderId="0" applyFont="0" applyFill="0" applyBorder="0" applyAlignment="0" applyProtection="0"/>
    <xf numFmtId="0" fontId="58" fillId="0" borderId="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46" fillId="0" borderId="0" applyFont="0" applyFill="0" applyBorder="0" applyAlignment="0" applyProtection="0"/>
    <xf numFmtId="43" fontId="4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58" fillId="0" borderId="0"/>
    <xf numFmtId="0" fontId="15" fillId="0" borderId="0"/>
    <xf numFmtId="0" fontId="15" fillId="0" borderId="0"/>
    <xf numFmtId="0" fontId="15" fillId="0" borderId="0"/>
    <xf numFmtId="0" fontId="15" fillId="0" borderId="0"/>
    <xf numFmtId="0" fontId="15" fillId="0" borderId="0"/>
    <xf numFmtId="0" fontId="15" fillId="0" borderId="0"/>
    <xf numFmtId="0" fontId="46" fillId="0" borderId="0"/>
    <xf numFmtId="0" fontId="15" fillId="0" borderId="0"/>
    <xf numFmtId="0" fontId="15" fillId="0" borderId="0"/>
    <xf numFmtId="43" fontId="15" fillId="0" borderId="0" applyFont="0" applyFill="0" applyBorder="0" applyAlignment="0" applyProtection="0"/>
    <xf numFmtId="0" fontId="15" fillId="0" borderId="0"/>
    <xf numFmtId="0" fontId="154" fillId="0" borderId="0">
      <alignment vertical="top"/>
    </xf>
    <xf numFmtId="0" fontId="58" fillId="0" borderId="0"/>
    <xf numFmtId="0" fontId="58" fillId="0" borderId="0"/>
    <xf numFmtId="43" fontId="154" fillId="0" borderId="0" applyFont="0" applyFill="0" applyBorder="0" applyAlignment="0" applyProtection="0"/>
    <xf numFmtId="43" fontId="15" fillId="0" borderId="0" applyFont="0" applyFill="0" applyBorder="0" applyAlignment="0" applyProtection="0"/>
    <xf numFmtId="0" fontId="81" fillId="0" borderId="0"/>
    <xf numFmtId="43" fontId="46" fillId="0" borderId="0" quotePrefix="1" applyFont="0" applyFill="0" applyBorder="0" applyAlignment="0">
      <protection locked="0"/>
    </xf>
    <xf numFmtId="43" fontId="15" fillId="0" borderId="0" applyFont="0" applyFill="0" applyBorder="0" applyAlignment="0" applyProtection="0"/>
    <xf numFmtId="43" fontId="46" fillId="0" borderId="0" applyFont="0" applyFill="0" applyBorder="0" applyAlignment="0" applyProtection="0"/>
    <xf numFmtId="0" fontId="15" fillId="0" borderId="0"/>
    <xf numFmtId="43" fontId="46" fillId="0" borderId="0" applyFont="0" applyFill="0" applyBorder="0" applyAlignment="0" applyProtection="0"/>
    <xf numFmtId="43" fontId="15" fillId="0" borderId="0" applyFont="0" applyFill="0" applyBorder="0" applyAlignment="0" applyProtection="0"/>
    <xf numFmtId="9" fontId="46" fillId="0" borderId="0" quotePrefix="1" applyFont="0" applyFill="0" applyBorder="0" applyAlignment="0">
      <protection locked="0"/>
    </xf>
    <xf numFmtId="9" fontId="15" fillId="0" borderId="0" applyFont="0" applyFill="0" applyBorder="0" applyAlignment="0" applyProtection="0"/>
    <xf numFmtId="9" fontId="58" fillId="0" borderId="0" applyFont="0" applyFill="0" applyBorder="0" applyAlignment="0" applyProtection="0"/>
    <xf numFmtId="9" fontId="15" fillId="0" borderId="0" applyFont="0" applyFill="0" applyBorder="0" applyAlignment="0" applyProtection="0"/>
    <xf numFmtId="0" fontId="97" fillId="0" borderId="0">
      <alignment vertical="top"/>
    </xf>
    <xf numFmtId="9" fontId="15" fillId="0" borderId="0" applyFont="0" applyFill="0" applyBorder="0" applyAlignment="0" applyProtection="0"/>
    <xf numFmtId="43" fontId="15" fillId="0" borderId="0" applyFont="0" applyFill="0" applyBorder="0" applyAlignment="0" applyProtection="0"/>
    <xf numFmtId="43" fontId="58" fillId="0" borderId="0" applyFont="0" applyFill="0" applyBorder="0" applyAlignment="0" applyProtection="0"/>
    <xf numFmtId="43" fontId="46" fillId="0" borderId="0" applyFont="0" applyFill="0" applyBorder="0" applyAlignment="0" applyProtection="0"/>
    <xf numFmtId="0" fontId="15" fillId="0" borderId="0"/>
    <xf numFmtId="0" fontId="15" fillId="0" borderId="0"/>
    <xf numFmtId="9" fontId="58"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46" fillId="0" borderId="0" quotePrefix="1" applyFont="0" applyFill="0" applyBorder="0" applyAlignment="0">
      <protection locked="0"/>
    </xf>
    <xf numFmtId="43" fontId="15" fillId="0" borderId="0" applyFont="0" applyFill="0" applyBorder="0" applyAlignment="0" applyProtection="0"/>
    <xf numFmtId="43" fontId="58"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8"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8"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6" fillId="0" borderId="0" applyFont="0" applyFill="0" applyBorder="0" applyAlignment="0" applyProtection="0"/>
    <xf numFmtId="0" fontId="15" fillId="0" borderId="0"/>
    <xf numFmtId="43" fontId="46" fillId="0" borderId="0" applyFont="0" applyFill="0" applyBorder="0" applyAlignment="0" applyProtection="0"/>
    <xf numFmtId="0" fontId="154"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54" fillId="0" borderId="0">
      <alignment vertical="top"/>
    </xf>
    <xf numFmtId="0" fontId="58" fillId="0" borderId="0"/>
    <xf numFmtId="0" fontId="58"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4"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8" fillId="0" borderId="0"/>
    <xf numFmtId="0" fontId="15" fillId="0" borderId="0"/>
    <xf numFmtId="43" fontId="15" fillId="0" borderId="0" applyFont="0" applyFill="0" applyBorder="0" applyAlignment="0" applyProtection="0"/>
    <xf numFmtId="43" fontId="1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7" fillId="0" borderId="0">
      <alignment vertical="top"/>
    </xf>
    <xf numFmtId="0" fontId="97" fillId="0" borderId="0">
      <alignment vertical="top"/>
    </xf>
    <xf numFmtId="0" fontId="97" fillId="0" borderId="0">
      <alignment vertical="top"/>
    </xf>
    <xf numFmtId="0" fontId="97" fillId="0" borderId="0">
      <alignment vertical="top"/>
    </xf>
    <xf numFmtId="0" fontId="97" fillId="0" borderId="0">
      <alignment vertical="top"/>
    </xf>
    <xf numFmtId="0" fontId="97" fillId="0" borderId="0">
      <alignment vertical="top"/>
    </xf>
    <xf numFmtId="0" fontId="97" fillId="0" borderId="0">
      <alignment vertical="top"/>
    </xf>
    <xf numFmtId="0" fontId="97" fillId="0" borderId="0">
      <alignment vertical="top"/>
    </xf>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7"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7"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7" fillId="0" borderId="0">
      <alignment vertical="top"/>
    </xf>
    <xf numFmtId="0" fontId="97" fillId="0" borderId="0">
      <alignment vertical="top"/>
    </xf>
    <xf numFmtId="0" fontId="97" fillId="0" borderId="0">
      <alignment vertical="top"/>
    </xf>
    <xf numFmtId="0" fontId="97" fillId="0" borderId="0">
      <alignment vertical="top"/>
    </xf>
    <xf numFmtId="0" fontId="97" fillId="0" borderId="0">
      <alignment vertical="top"/>
    </xf>
    <xf numFmtId="0" fontId="9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5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0" fontId="154" fillId="0" borderId="0">
      <alignment vertical="top"/>
    </xf>
    <xf numFmtId="0" fontId="154" fillId="0" borderId="0">
      <alignment vertical="top"/>
    </xf>
    <xf numFmtId="0" fontId="14"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0" fontId="154" fillId="0" borderId="0">
      <alignment vertical="top"/>
    </xf>
    <xf numFmtId="0" fontId="154" fillId="0" borderId="0">
      <alignment vertical="top"/>
    </xf>
    <xf numFmtId="0" fontId="154" fillId="0" borderId="0">
      <alignment vertical="top"/>
    </xf>
    <xf numFmtId="0" fontId="154"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46" fillId="0" borderId="0"/>
    <xf numFmtId="0" fontId="46" fillId="0" borderId="0"/>
    <xf numFmtId="0" fontId="46" fillId="0" borderId="0"/>
    <xf numFmtId="0" fontId="46"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46" fillId="0" borderId="0"/>
    <xf numFmtId="0" fontId="46" fillId="0" borderId="0"/>
    <xf numFmtId="0" fontId="46" fillId="0" borderId="0"/>
    <xf numFmtId="0" fontId="46" fillId="0" borderId="0"/>
    <xf numFmtId="0" fontId="107" fillId="0" borderId="0">
      <alignment vertical="top"/>
    </xf>
    <xf numFmtId="0" fontId="107" fillId="0" borderId="0">
      <alignment vertical="top"/>
    </xf>
    <xf numFmtId="0" fontId="13" fillId="15" borderId="21" applyNumberFormat="0" applyFont="0" applyAlignment="0" applyProtection="0"/>
    <xf numFmtId="0" fontId="13" fillId="15" borderId="21" applyNumberFormat="0" applyFont="0" applyAlignment="0" applyProtection="0"/>
    <xf numFmtId="9" fontId="5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53"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9" fillId="0" borderId="0"/>
    <xf numFmtId="0" fontId="9" fillId="0" borderId="0"/>
    <xf numFmtId="43" fontId="9" fillId="0" borderId="0" applyFont="0" applyFill="0" applyBorder="0" applyAlignment="0" applyProtection="0"/>
    <xf numFmtId="43" fontId="73" fillId="0" borderId="0" applyFont="0" applyFill="0" applyBorder="0" applyAlignment="0" applyProtection="0"/>
    <xf numFmtId="165" fontId="73" fillId="0" borderId="0" applyFont="0" applyFill="0" applyBorder="0" applyAlignment="0" applyProtection="0"/>
    <xf numFmtId="10" fontId="9" fillId="0" borderId="0" applyFont="0" applyFill="0" applyBorder="0" applyAlignment="0" applyProtection="0"/>
    <xf numFmtId="0" fontId="9" fillId="0" borderId="0"/>
    <xf numFmtId="164" fontId="46" fillId="0" borderId="0" quotePrefix="1" applyFont="0" applyFill="0" applyBorder="0" applyAlignment="0">
      <protection locked="0"/>
    </xf>
    <xf numFmtId="0" fontId="9" fillId="0" borderId="0"/>
    <xf numFmtId="0" fontId="9" fillId="0" borderId="0"/>
    <xf numFmtId="0" fontId="60"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46" fillId="0" borderId="0"/>
    <xf numFmtId="0" fontId="9" fillId="0" borderId="0"/>
    <xf numFmtId="43" fontId="46"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7" fillId="0" borderId="0">
      <alignment vertical="top"/>
    </xf>
    <xf numFmtId="0" fontId="97" fillId="0" borderId="0">
      <alignment vertical="top"/>
    </xf>
    <xf numFmtId="0" fontId="153"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0" fontId="8" fillId="15" borderId="21" applyNumberFormat="0" applyFont="0" applyAlignment="0" applyProtection="0"/>
    <xf numFmtId="0" fontId="153" fillId="0" borderId="0">
      <alignment vertical="top"/>
    </xf>
    <xf numFmtId="0" fontId="157"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43" fontId="7" fillId="0" borderId="0" applyFont="0" applyFill="0" applyBorder="0" applyAlignment="0" applyProtection="0"/>
    <xf numFmtId="0" fontId="7" fillId="15" borderId="21" applyNumberFormat="0" applyFont="0" applyAlignment="0" applyProtection="0"/>
    <xf numFmtId="0" fontId="6" fillId="0" borderId="0"/>
    <xf numFmtId="0" fontId="46" fillId="0" borderId="0"/>
    <xf numFmtId="0" fontId="6" fillId="0" borderId="0"/>
    <xf numFmtId="0" fontId="56" fillId="0" borderId="0"/>
    <xf numFmtId="0" fontId="153"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0" fontId="5" fillId="15" borderId="21" applyNumberFormat="0" applyFont="0" applyAlignment="0" applyProtection="0"/>
    <xf numFmtId="0" fontId="153"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153" fillId="0" borderId="0">
      <alignment vertical="top"/>
    </xf>
    <xf numFmtId="0" fontId="153"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43" fontId="3" fillId="0" borderId="0" applyFont="0" applyFill="0" applyBorder="0" applyAlignment="0" applyProtection="0"/>
    <xf numFmtId="0" fontId="3" fillId="15" borderId="21" applyNumberFormat="0" applyFont="0" applyAlignment="0" applyProtection="0"/>
    <xf numFmtId="0" fontId="153"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43" fontId="2" fillId="0" borderId="0" applyFont="0" applyFill="0" applyBorder="0" applyAlignment="0" applyProtection="0"/>
    <xf numFmtId="0" fontId="2" fillId="15" borderId="21" applyNumberFormat="0" applyFont="0" applyAlignment="0" applyProtection="0"/>
    <xf numFmtId="0" fontId="153" fillId="0" borderId="0">
      <alignment vertical="top"/>
    </xf>
    <xf numFmtId="0" fontId="153" fillId="0" borderId="0">
      <alignment vertical="top"/>
    </xf>
    <xf numFmtId="0" fontId="153" fillId="0" borderId="0">
      <alignment vertical="top"/>
    </xf>
    <xf numFmtId="0" fontId="173"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xf numFmtId="0" fontId="173" fillId="0" borderId="0">
      <alignment vertical="top"/>
    </xf>
  </cellStyleXfs>
  <cellXfs count="575">
    <xf numFmtId="0" fontId="0" fillId="0" borderId="0" xfId="0"/>
    <xf numFmtId="0" fontId="50" fillId="3" borderId="8" xfId="20" applyFont="1" applyFill="1" applyBorder="1" applyAlignment="1">
      <alignment vertical="center"/>
    </xf>
    <xf numFmtId="0" fontId="51" fillId="3" borderId="8" xfId="20" applyFont="1" applyFill="1" applyBorder="1" applyAlignment="1">
      <alignment vertical="center"/>
    </xf>
    <xf numFmtId="0" fontId="59" fillId="0" borderId="0" xfId="11"/>
    <xf numFmtId="0" fontId="59" fillId="5" borderId="0" xfId="11" applyFill="1"/>
    <xf numFmtId="0" fontId="0" fillId="0" borderId="0" xfId="0" applyAlignment="1">
      <alignment vertical="top"/>
    </xf>
    <xf numFmtId="0" fontId="71" fillId="0" borderId="0" xfId="0" applyFont="1" applyAlignment="1">
      <alignment horizontal="left" vertical="top" wrapText="1" readingOrder="1"/>
    </xf>
    <xf numFmtId="167" fontId="72" fillId="0" borderId="0" xfId="0" applyNumberFormat="1" applyFont="1" applyAlignment="1">
      <alignment horizontal="left" vertical="top"/>
    </xf>
    <xf numFmtId="0" fontId="72" fillId="0" borderId="0" xfId="0" applyFont="1" applyAlignment="1">
      <alignment horizontal="left" vertical="top"/>
    </xf>
    <xf numFmtId="4" fontId="72" fillId="0" borderId="0" xfId="0" applyNumberFormat="1" applyFont="1" applyAlignment="1">
      <alignment horizontal="right" vertical="top"/>
    </xf>
    <xf numFmtId="4" fontId="71" fillId="0" borderId="0" xfId="0" applyNumberFormat="1" applyFont="1" applyAlignment="1">
      <alignment horizontal="right" vertical="top"/>
    </xf>
    <xf numFmtId="0" fontId="43" fillId="0" borderId="0" xfId="27"/>
    <xf numFmtId="49" fontId="77" fillId="0" borderId="0" xfId="27" applyNumberFormat="1" applyFont="1"/>
    <xf numFmtId="1" fontId="77" fillId="0" borderId="0" xfId="27" applyNumberFormat="1" applyFont="1"/>
    <xf numFmtId="4" fontId="77" fillId="0" borderId="0" xfId="27" applyNumberFormat="1" applyFont="1"/>
    <xf numFmtId="39" fontId="77" fillId="0" borderId="0" xfId="27" applyNumberFormat="1" applyFont="1"/>
    <xf numFmtId="168" fontId="77" fillId="0" borderId="0" xfId="27" applyNumberFormat="1" applyFont="1"/>
    <xf numFmtId="2" fontId="77" fillId="0" borderId="0" xfId="27" applyNumberFormat="1" applyFont="1"/>
    <xf numFmtId="49" fontId="76" fillId="0" borderId="0" xfId="27" applyNumberFormat="1" applyFont="1"/>
    <xf numFmtId="0" fontId="62" fillId="4" borderId="0" xfId="0" applyFont="1" applyFill="1"/>
    <xf numFmtId="10" fontId="69" fillId="0" borderId="0" xfId="22" applyNumberFormat="1" applyFont="1" applyFill="1" applyBorder="1" applyAlignment="1">
      <alignment horizontal="right" wrapText="1"/>
      <protection locked="0"/>
    </xf>
    <xf numFmtId="10" fontId="51" fillId="7" borderId="0" xfId="22" applyNumberFormat="1" applyFont="1" applyFill="1" applyBorder="1" applyAlignment="1">
      <alignment horizontal="right" wrapText="1"/>
      <protection locked="0"/>
    </xf>
    <xf numFmtId="10" fontId="53" fillId="3" borderId="0" xfId="22" applyNumberFormat="1" applyFont="1" applyFill="1" applyBorder="1" applyAlignment="1">
      <alignment horizontal="right" wrapText="1"/>
      <protection locked="0"/>
    </xf>
    <xf numFmtId="10" fontId="53" fillId="0" borderId="0" xfId="22" applyNumberFormat="1" applyFont="1" applyFill="1" applyBorder="1" applyAlignment="1">
      <alignment horizontal="right" wrapText="1"/>
      <protection locked="0"/>
    </xf>
    <xf numFmtId="9" fontId="53" fillId="7" borderId="0" xfId="12" applyNumberFormat="1" applyFont="1" applyFill="1" applyAlignment="1">
      <alignment horizontal="left" vertical="center" wrapText="1"/>
    </xf>
    <xf numFmtId="10" fontId="66" fillId="8" borderId="0" xfId="22" applyNumberFormat="1" applyFont="1" applyFill="1" applyBorder="1" applyAlignment="1" applyProtection="1">
      <alignment horizontal="center" vertical="center" wrapText="1"/>
    </xf>
    <xf numFmtId="165" fontId="66" fillId="8" borderId="1" xfId="1" applyNumberFormat="1" applyFont="1" applyFill="1" applyBorder="1" applyAlignment="1" applyProtection="1">
      <alignment horizontal="center" vertical="center" wrapText="1"/>
    </xf>
    <xf numFmtId="43" fontId="53" fillId="4" borderId="1" xfId="1" applyFont="1" applyFill="1" applyBorder="1" applyAlignment="1">
      <alignment horizontal="left" vertical="center" wrapText="1"/>
      <protection locked="0"/>
    </xf>
    <xf numFmtId="0" fontId="53" fillId="4" borderId="0" xfId="0" applyFont="1" applyFill="1"/>
    <xf numFmtId="0" fontId="53" fillId="5" borderId="0" xfId="0" applyFont="1" applyFill="1"/>
    <xf numFmtId="165" fontId="53" fillId="5" borderId="0" xfId="0" applyNumberFormat="1" applyFont="1" applyFill="1"/>
    <xf numFmtId="43" fontId="74" fillId="4" borderId="0" xfId="1" applyFont="1" applyFill="1" applyAlignment="1">
      <alignment horizontal="left" vertical="center" wrapText="1"/>
      <protection locked="0"/>
    </xf>
    <xf numFmtId="43" fontId="75" fillId="4" borderId="0" xfId="1" applyFont="1" applyFill="1" applyAlignment="1">
      <alignment horizontal="left" vertical="center" wrapText="1"/>
      <protection locked="0"/>
    </xf>
    <xf numFmtId="43" fontId="50" fillId="4" borderId="0" xfId="1" applyFont="1" applyFill="1" applyAlignment="1">
      <alignment horizontal="left" vertical="center"/>
      <protection locked="0"/>
    </xf>
    <xf numFmtId="43" fontId="53" fillId="4" borderId="0" xfId="1" applyFont="1" applyFill="1" applyAlignment="1">
      <alignment horizontal="left" vertical="center" wrapText="1"/>
      <protection locked="0"/>
    </xf>
    <xf numFmtId="43" fontId="53" fillId="4" borderId="0" xfId="1" applyFont="1" applyFill="1" applyAlignment="1">
      <alignment horizontal="left" vertical="center"/>
      <protection locked="0"/>
    </xf>
    <xf numFmtId="43" fontId="53" fillId="4" borderId="0" xfId="1" applyFont="1" applyFill="1" applyAlignment="1">
      <alignment horizontal="left"/>
      <protection locked="0"/>
    </xf>
    <xf numFmtId="43" fontId="53" fillId="4" borderId="0" xfId="1" applyFont="1" applyFill="1" applyBorder="1" applyAlignment="1">
      <alignment horizontal="left" vertical="center" wrapText="1"/>
      <protection locked="0"/>
    </xf>
    <xf numFmtId="43" fontId="53" fillId="4" borderId="0" xfId="1" applyFont="1" applyFill="1" applyBorder="1" applyAlignment="1">
      <alignment horizontal="left" wrapText="1"/>
      <protection locked="0"/>
    </xf>
    <xf numFmtId="43" fontId="53" fillId="4" borderId="0" xfId="1" applyFont="1" applyFill="1" applyBorder="1" applyAlignment="1">
      <alignment horizontal="left"/>
      <protection locked="0"/>
    </xf>
    <xf numFmtId="41" fontId="53" fillId="5" borderId="0" xfId="0" applyNumberFormat="1" applyFont="1" applyFill="1"/>
    <xf numFmtId="41" fontId="53" fillId="5" borderId="0" xfId="21" applyNumberFormat="1" applyFont="1" applyFill="1" applyAlignment="1" applyProtection="1">
      <alignment vertical="center"/>
      <protection hidden="1"/>
    </xf>
    <xf numFmtId="41" fontId="51" fillId="5" borderId="0" xfId="21" applyNumberFormat="1" applyFont="1" applyFill="1" applyAlignment="1" applyProtection="1">
      <alignment vertical="center"/>
      <protection hidden="1"/>
    </xf>
    <xf numFmtId="41" fontId="68" fillId="4" borderId="0" xfId="1" applyNumberFormat="1" applyFont="1" applyFill="1" applyBorder="1" applyAlignment="1">
      <alignment horizontal="left" wrapText="1"/>
      <protection locked="0"/>
    </xf>
    <xf numFmtId="41" fontId="51" fillId="5" borderId="0" xfId="0" applyNumberFormat="1" applyFont="1" applyFill="1"/>
    <xf numFmtId="43" fontId="51" fillId="5" borderId="0" xfId="0" applyNumberFormat="1" applyFont="1" applyFill="1"/>
    <xf numFmtId="166" fontId="53" fillId="5" borderId="0" xfId="0" applyNumberFormat="1" applyFont="1" applyFill="1"/>
    <xf numFmtId="0" fontId="78" fillId="3" borderId="0" xfId="0" applyFont="1" applyFill="1" applyAlignment="1">
      <alignment horizontal="center"/>
    </xf>
    <xf numFmtId="165" fontId="51" fillId="8" borderId="0" xfId="1" applyNumberFormat="1" applyFont="1" applyFill="1" applyBorder="1" applyAlignment="1">
      <alignment horizontal="center" vertical="center" wrapText="1"/>
      <protection locked="0"/>
    </xf>
    <xf numFmtId="165" fontId="51" fillId="7" borderId="0" xfId="1" applyNumberFormat="1" applyFont="1" applyFill="1" applyBorder="1" applyAlignment="1">
      <alignment horizontal="left" wrapText="1"/>
      <protection locked="0"/>
    </xf>
    <xf numFmtId="165" fontId="53" fillId="0" borderId="0" xfId="1" applyNumberFormat="1" applyFont="1" applyFill="1" applyBorder="1" applyAlignment="1">
      <alignment wrapText="1"/>
      <protection locked="0"/>
    </xf>
    <xf numFmtId="49" fontId="55" fillId="2" borderId="0" xfId="0" applyNumberFormat="1" applyFont="1" applyFill="1" applyAlignment="1">
      <alignment wrapText="1"/>
    </xf>
    <xf numFmtId="165" fontId="68" fillId="4" borderId="0" xfId="1" applyNumberFormat="1" applyFont="1" applyFill="1" applyBorder="1" applyAlignment="1">
      <alignment horizontal="left" wrapText="1"/>
      <protection locked="0"/>
    </xf>
    <xf numFmtId="43" fontId="68" fillId="4" borderId="0" xfId="1" applyFont="1" applyFill="1" applyBorder="1" applyAlignment="1">
      <alignment horizontal="left" wrapText="1"/>
      <protection locked="0"/>
    </xf>
    <xf numFmtId="165" fontId="68" fillId="4" borderId="0" xfId="1" applyNumberFormat="1" applyFont="1" applyFill="1" applyAlignment="1">
      <alignment horizontal="left"/>
      <protection locked="0"/>
    </xf>
    <xf numFmtId="43" fontId="68" fillId="4" borderId="0" xfId="1" applyFont="1" applyFill="1" applyBorder="1" applyAlignment="1">
      <alignment horizontal="left"/>
      <protection locked="0"/>
    </xf>
    <xf numFmtId="43" fontId="68" fillId="4" borderId="0" xfId="1" applyFont="1" applyFill="1" applyAlignment="1">
      <alignment horizontal="left"/>
      <protection locked="0"/>
    </xf>
    <xf numFmtId="165" fontId="68" fillId="4" borderId="0" xfId="1" applyNumberFormat="1" applyFont="1" applyFill="1" applyBorder="1" applyAlignment="1">
      <alignment horizontal="left"/>
      <protection locked="0"/>
    </xf>
    <xf numFmtId="41" fontId="53" fillId="0" borderId="0" xfId="1" applyNumberFormat="1" applyFont="1" applyFill="1" applyBorder="1" applyAlignment="1" applyProtection="1"/>
    <xf numFmtId="41" fontId="53" fillId="0" borderId="0" xfId="1" applyNumberFormat="1" applyFont="1" applyBorder="1" applyAlignment="1" applyProtection="1"/>
    <xf numFmtId="41" fontId="51" fillId="7" borderId="0" xfId="6" applyNumberFormat="1" applyFont="1" applyFill="1" applyAlignment="1">
      <alignment wrapText="1"/>
    </xf>
    <xf numFmtId="41" fontId="53" fillId="7" borderId="0" xfId="6" applyNumberFormat="1" applyFont="1" applyFill="1" applyAlignment="1">
      <alignment wrapText="1"/>
    </xf>
    <xf numFmtId="43" fontId="51" fillId="7" borderId="0" xfId="1" applyFont="1" applyFill="1" applyBorder="1" applyAlignment="1">
      <alignment horizontal="right" wrapText="1"/>
      <protection locked="0"/>
    </xf>
    <xf numFmtId="166" fontId="53" fillId="0" borderId="0" xfId="1" applyNumberFormat="1" applyFont="1" applyBorder="1" applyAlignment="1" applyProtection="1"/>
    <xf numFmtId="43" fontId="53" fillId="0" borderId="0" xfId="1" applyFont="1" applyBorder="1" applyAlignment="1" applyProtection="1"/>
    <xf numFmtId="41" fontId="68" fillId="7" borderId="0" xfId="6" applyNumberFormat="1" applyFont="1" applyFill="1" applyAlignment="1">
      <alignment wrapText="1"/>
    </xf>
    <xf numFmtId="41" fontId="69" fillId="0" borderId="0" xfId="1" applyNumberFormat="1" applyFont="1" applyBorder="1" applyAlignment="1" applyProtection="1"/>
    <xf numFmtId="10" fontId="51" fillId="8" borderId="0" xfId="22" applyNumberFormat="1" applyFont="1" applyFill="1" applyBorder="1" applyAlignment="1" applyProtection="1">
      <alignment horizontal="center" vertical="center" wrapText="1"/>
    </xf>
    <xf numFmtId="10" fontId="53" fillId="3" borderId="0" xfId="22" applyNumberFormat="1" applyFont="1" applyFill="1" applyBorder="1" applyAlignment="1">
      <alignment horizontal="right"/>
      <protection locked="0"/>
    </xf>
    <xf numFmtId="10" fontId="53" fillId="6" borderId="0" xfId="22" applyNumberFormat="1" applyFont="1" applyFill="1" applyBorder="1" applyAlignment="1">
      <alignment horizontal="right"/>
      <protection locked="0"/>
    </xf>
    <xf numFmtId="10" fontId="51" fillId="7" borderId="0" xfId="22" applyNumberFormat="1" applyFont="1" applyFill="1" applyBorder="1" applyAlignment="1">
      <alignment horizontal="right"/>
      <protection locked="0"/>
    </xf>
    <xf numFmtId="43" fontId="62" fillId="4" borderId="0" xfId="1" applyFont="1" applyFill="1">
      <protection locked="0"/>
    </xf>
    <xf numFmtId="0" fontId="55" fillId="3" borderId="0" xfId="12" applyFont="1" applyFill="1" applyAlignment="1">
      <alignment horizontal="left" vertical="center" wrapText="1"/>
    </xf>
    <xf numFmtId="0" fontId="55" fillId="3" borderId="0" xfId="6" applyFont="1" applyFill="1" applyAlignment="1">
      <alignment horizontal="center" vertical="center" wrapText="1"/>
    </xf>
    <xf numFmtId="165" fontId="51" fillId="3" borderId="0" xfId="1" applyNumberFormat="1" applyFont="1" applyFill="1">
      <protection locked="0"/>
    </xf>
    <xf numFmtId="165" fontId="50" fillId="3" borderId="0" xfId="1" applyNumberFormat="1" applyFont="1" applyFill="1">
      <protection locked="0"/>
    </xf>
    <xf numFmtId="165" fontId="53" fillId="3" borderId="0" xfId="1" applyNumberFormat="1" applyFont="1" applyFill="1">
      <protection locked="0"/>
    </xf>
    <xf numFmtId="10" fontId="53" fillId="3" borderId="0" xfId="22" applyNumberFormat="1" applyFont="1" applyFill="1" applyProtection="1"/>
    <xf numFmtId="49" fontId="53" fillId="3" borderId="1" xfId="12" applyNumberFormat="1" applyFont="1" applyFill="1" applyBorder="1" applyAlignment="1">
      <alignment horizontal="center" vertical="center" wrapText="1"/>
    </xf>
    <xf numFmtId="49" fontId="53" fillId="3" borderId="1" xfId="12" applyNumberFormat="1" applyFont="1" applyFill="1" applyBorder="1" applyAlignment="1">
      <alignment horizontal="center" wrapText="1"/>
    </xf>
    <xf numFmtId="49" fontId="53" fillId="0" borderId="1" xfId="12" applyNumberFormat="1" applyFont="1" applyBorder="1" applyAlignment="1">
      <alignment horizontal="center" wrapText="1"/>
    </xf>
    <xf numFmtId="49" fontId="53" fillId="7" borderId="1" xfId="12" applyNumberFormat="1" applyFont="1" applyFill="1" applyBorder="1" applyAlignment="1">
      <alignment horizontal="center" vertical="center" wrapText="1"/>
    </xf>
    <xf numFmtId="9" fontId="53" fillId="7" borderId="1" xfId="12" applyNumberFormat="1" applyFont="1" applyFill="1" applyBorder="1" applyAlignment="1">
      <alignment horizontal="left" vertical="center" wrapText="1"/>
    </xf>
    <xf numFmtId="10" fontId="51" fillId="8" borderId="1" xfId="22" applyNumberFormat="1" applyFont="1" applyFill="1" applyBorder="1" applyAlignment="1" applyProtection="1">
      <alignment horizontal="center" vertical="center" wrapText="1"/>
    </xf>
    <xf numFmtId="165" fontId="53" fillId="7" borderId="1" xfId="1" applyNumberFormat="1" applyFont="1" applyFill="1" applyBorder="1" applyAlignment="1">
      <alignment horizontal="left" vertical="center" wrapText="1"/>
      <protection locked="0"/>
    </xf>
    <xf numFmtId="165" fontId="53" fillId="0" borderId="1" xfId="1" applyNumberFormat="1" applyFont="1" applyFill="1" applyBorder="1" applyAlignment="1">
      <alignment horizontal="right" wrapText="1"/>
      <protection locked="0"/>
    </xf>
    <xf numFmtId="165" fontId="53" fillId="3" borderId="1" xfId="1" applyNumberFormat="1" applyFont="1" applyFill="1" applyBorder="1" applyAlignment="1">
      <alignment horizontal="right" wrapText="1"/>
      <protection locked="0"/>
    </xf>
    <xf numFmtId="165" fontId="51" fillId="7" borderId="1" xfId="1" applyNumberFormat="1" applyFont="1" applyFill="1" applyBorder="1" applyAlignment="1">
      <alignment horizontal="right" wrapText="1"/>
      <protection locked="0"/>
    </xf>
    <xf numFmtId="165" fontId="53" fillId="7" borderId="1" xfId="1" applyNumberFormat="1" applyFont="1" applyFill="1" applyBorder="1" applyAlignment="1">
      <alignment horizontal="right" wrapText="1"/>
      <protection locked="0"/>
    </xf>
    <xf numFmtId="43" fontId="53" fillId="3" borderId="1" xfId="1" applyFont="1" applyFill="1" applyBorder="1" applyAlignment="1">
      <alignment horizontal="right" wrapText="1"/>
      <protection locked="0"/>
    </xf>
    <xf numFmtId="212" fontId="65" fillId="3" borderId="0" xfId="1" applyNumberFormat="1" applyFont="1" applyFill="1">
      <protection locked="0"/>
    </xf>
    <xf numFmtId="212" fontId="62" fillId="3" borderId="0" xfId="1" applyNumberFormat="1" applyFont="1" applyFill="1" applyAlignment="1" applyProtection="1">
      <alignment horizontal="right"/>
    </xf>
    <xf numFmtId="165" fontId="53" fillId="3" borderId="1" xfId="1" applyNumberFormat="1" applyFont="1" applyFill="1" applyBorder="1" applyAlignment="1">
      <alignment vertical="center" wrapText="1"/>
      <protection locked="0"/>
    </xf>
    <xf numFmtId="43" fontId="53" fillId="3" borderId="1" xfId="1" applyFont="1" applyFill="1" applyBorder="1" applyAlignment="1">
      <alignment horizontal="left" vertical="center" wrapText="1"/>
      <protection locked="0"/>
    </xf>
    <xf numFmtId="10" fontId="53" fillId="0" borderId="1" xfId="22" applyNumberFormat="1" applyFont="1" applyFill="1" applyBorder="1" applyAlignment="1">
      <alignment horizontal="right" vertical="center" wrapText="1"/>
      <protection locked="0"/>
    </xf>
    <xf numFmtId="0" fontId="63" fillId="3" borderId="0" xfId="0" applyFont="1" applyFill="1" applyAlignment="1">
      <alignment vertical="center" wrapText="1"/>
    </xf>
    <xf numFmtId="165" fontId="53" fillId="3" borderId="0" xfId="0" applyNumberFormat="1" applyFont="1" applyFill="1"/>
    <xf numFmtId="0" fontId="50" fillId="3" borderId="0" xfId="20" applyFont="1" applyFill="1" applyAlignment="1">
      <alignment vertical="center"/>
    </xf>
    <xf numFmtId="0" fontId="57" fillId="3" borderId="0" xfId="20" applyFont="1" applyFill="1" applyAlignment="1">
      <alignment vertical="center"/>
    </xf>
    <xf numFmtId="0" fontId="53" fillId="3" borderId="0" xfId="20" applyFont="1" applyFill="1" applyAlignment="1">
      <alignment vertical="center"/>
    </xf>
    <xf numFmtId="0" fontId="51" fillId="7" borderId="1" xfId="6" applyFont="1" applyFill="1" applyBorder="1" applyAlignment="1">
      <alignment horizontal="center" vertical="center" wrapText="1"/>
    </xf>
    <xf numFmtId="41" fontId="53" fillId="7" borderId="1" xfId="6" applyNumberFormat="1" applyFont="1" applyFill="1" applyBorder="1" applyAlignment="1">
      <alignment horizontal="right" wrapText="1"/>
    </xf>
    <xf numFmtId="41" fontId="51" fillId="7" borderId="1" xfId="6" applyNumberFormat="1" applyFont="1" applyFill="1" applyBorder="1" applyAlignment="1">
      <alignment horizontal="right" wrapText="1"/>
    </xf>
    <xf numFmtId="41" fontId="53" fillId="0" borderId="1" xfId="6" applyNumberFormat="1" applyFont="1" applyBorder="1" applyAlignment="1">
      <alignment horizontal="right" wrapText="1"/>
    </xf>
    <xf numFmtId="0" fontId="53" fillId="0" borderId="1" xfId="6" quotePrefix="1" applyFont="1" applyBorder="1" applyAlignment="1">
      <alignment horizontal="center" vertical="center" wrapText="1"/>
    </xf>
    <xf numFmtId="49" fontId="53" fillId="0" borderId="1" xfId="12" applyNumberFormat="1" applyFont="1" applyBorder="1" applyAlignment="1">
      <alignment horizontal="center" vertical="center" wrapText="1"/>
    </xf>
    <xf numFmtId="0" fontId="50" fillId="0" borderId="1" xfId="6" applyFont="1" applyBorder="1" applyAlignment="1">
      <alignment horizontal="left" wrapText="1"/>
    </xf>
    <xf numFmtId="0" fontId="55" fillId="3" borderId="0" xfId="12" applyFont="1" applyFill="1" applyAlignment="1">
      <alignment horizontal="center" vertical="center" wrapText="1"/>
    </xf>
    <xf numFmtId="0" fontId="64" fillId="3" borderId="0" xfId="0" applyFont="1" applyFill="1"/>
    <xf numFmtId="165" fontId="64" fillId="3" borderId="0" xfId="1" applyNumberFormat="1" applyFont="1" applyFill="1" applyBorder="1">
      <protection locked="0"/>
    </xf>
    <xf numFmtId="0" fontId="65" fillId="3" borderId="0" xfId="0" applyFont="1" applyFill="1"/>
    <xf numFmtId="165" fontId="65" fillId="3" borderId="0" xfId="1" applyNumberFormat="1" applyFont="1" applyFill="1" applyBorder="1">
      <protection locked="0"/>
    </xf>
    <xf numFmtId="0" fontId="53" fillId="3" borderId="0" xfId="0" applyFont="1" applyFill="1" applyAlignment="1">
      <alignment horizontal="left"/>
    </xf>
    <xf numFmtId="0" fontId="62" fillId="3" borderId="0" xfId="0" applyFont="1" applyFill="1" applyAlignment="1">
      <alignment horizontal="left"/>
    </xf>
    <xf numFmtId="0" fontId="62" fillId="3" borderId="0" xfId="0" applyFont="1" applyFill="1" applyAlignment="1">
      <alignment horizontal="left" vertical="center" wrapText="1"/>
    </xf>
    <xf numFmtId="0" fontId="62" fillId="3" borderId="0" xfId="0" applyFont="1" applyFill="1" applyAlignment="1">
      <alignment vertical="center" wrapText="1"/>
    </xf>
    <xf numFmtId="49" fontId="99" fillId="8" borderId="1" xfId="0" applyNumberFormat="1" applyFont="1" applyFill="1" applyBorder="1" applyAlignment="1">
      <alignment horizontal="center" vertical="center" wrapText="1"/>
    </xf>
    <xf numFmtId="10" fontId="99" fillId="8" borderId="1" xfId="22" applyNumberFormat="1" applyFont="1" applyFill="1" applyBorder="1" applyAlignment="1" applyProtection="1">
      <alignment horizontal="center" vertical="center" wrapText="1"/>
    </xf>
    <xf numFmtId="0" fontId="99" fillId="7" borderId="1" xfId="6" applyFont="1" applyFill="1" applyBorder="1" applyAlignment="1">
      <alignment horizontal="center" vertical="center" wrapText="1"/>
    </xf>
    <xf numFmtId="0" fontId="99" fillId="7" borderId="1" xfId="6" applyFont="1" applyFill="1" applyBorder="1" applyAlignment="1">
      <alignment horizontal="left" vertical="center" wrapText="1"/>
    </xf>
    <xf numFmtId="0" fontId="100" fillId="0" borderId="1" xfId="6" applyFont="1" applyBorder="1" applyAlignment="1">
      <alignment horizontal="center" vertical="center" wrapText="1"/>
    </xf>
    <xf numFmtId="0" fontId="100" fillId="0" borderId="1" xfId="6" applyFont="1" applyBorder="1" applyAlignment="1">
      <alignment horizontal="left" vertical="center" wrapText="1"/>
    </xf>
    <xf numFmtId="0" fontId="100" fillId="3" borderId="1" xfId="6" applyFont="1" applyFill="1" applyBorder="1" applyAlignment="1">
      <alignment horizontal="center" vertical="center" wrapText="1"/>
    </xf>
    <xf numFmtId="0" fontId="100" fillId="3" borderId="1" xfId="6" applyFont="1" applyFill="1" applyBorder="1" applyAlignment="1">
      <alignment horizontal="left" vertical="center" wrapText="1"/>
    </xf>
    <xf numFmtId="10" fontId="62" fillId="3" borderId="0" xfId="0" applyNumberFormat="1" applyFont="1" applyFill="1"/>
    <xf numFmtId="0" fontId="99" fillId="6" borderId="1" xfId="6" applyFont="1" applyFill="1" applyBorder="1" applyAlignment="1">
      <alignment horizontal="center" vertical="center" wrapText="1"/>
    </xf>
    <xf numFmtId="0" fontId="99" fillId="6" borderId="1" xfId="6" applyFont="1" applyFill="1" applyBorder="1" applyAlignment="1">
      <alignment horizontal="left" vertical="center" wrapText="1"/>
    </xf>
    <xf numFmtId="9" fontId="99" fillId="7" borderId="1" xfId="22" applyFont="1" applyFill="1" applyBorder="1" applyAlignment="1">
      <alignment vertical="center"/>
      <protection locked="0"/>
    </xf>
    <xf numFmtId="49" fontId="55" fillId="2" borderId="1" xfId="0" applyNumberFormat="1" applyFont="1" applyFill="1" applyBorder="1" applyAlignment="1">
      <alignment horizontal="center" vertical="center" wrapText="1"/>
    </xf>
    <xf numFmtId="0" fontId="53" fillId="3" borderId="1" xfId="6" applyFont="1" applyFill="1" applyBorder="1" applyAlignment="1">
      <alignment horizontal="left" wrapText="1"/>
    </xf>
    <xf numFmtId="0" fontId="53" fillId="0" borderId="0" xfId="0" applyFont="1" applyAlignment="1">
      <alignment horizontal="left"/>
    </xf>
    <xf numFmtId="0" fontId="53" fillId="0" borderId="0" xfId="0" applyFont="1" applyAlignment="1">
      <alignment horizontal="center" vertical="center"/>
    </xf>
    <xf numFmtId="0" fontId="53" fillId="0" borderId="0" xfId="0" applyFont="1" applyAlignment="1">
      <alignment horizontal="right"/>
    </xf>
    <xf numFmtId="49" fontId="55" fillId="2" borderId="1" xfId="0" applyNumberFormat="1" applyFont="1" applyFill="1" applyBorder="1" applyAlignment="1">
      <alignment horizontal="left" wrapText="1"/>
    </xf>
    <xf numFmtId="0" fontId="51" fillId="7" borderId="1" xfId="6" applyFont="1" applyFill="1" applyBorder="1" applyAlignment="1">
      <alignment horizontal="left" wrapText="1"/>
    </xf>
    <xf numFmtId="165" fontId="51" fillId="7" borderId="1" xfId="1" applyNumberFormat="1" applyFont="1" applyFill="1" applyBorder="1" applyAlignment="1">
      <alignment horizontal="left" wrapText="1"/>
      <protection locked="0"/>
    </xf>
    <xf numFmtId="165" fontId="53" fillId="3" borderId="1" xfId="1" applyNumberFormat="1" applyFont="1" applyFill="1" applyBorder="1" applyAlignment="1">
      <alignment horizontal="left"/>
      <protection locked="0"/>
    </xf>
    <xf numFmtId="49" fontId="55" fillId="2" borderId="1" xfId="0" applyNumberFormat="1" applyFont="1" applyFill="1" applyBorder="1" applyAlignment="1">
      <alignment wrapText="1"/>
    </xf>
    <xf numFmtId="0" fontId="53" fillId="3" borderId="1" xfId="6" applyFont="1" applyFill="1" applyBorder="1" applyAlignment="1">
      <alignment horizontal="center" wrapText="1"/>
    </xf>
    <xf numFmtId="49" fontId="55" fillId="2" borderId="1" xfId="0" applyNumberFormat="1" applyFont="1" applyFill="1" applyBorder="1" applyAlignment="1">
      <alignment horizontal="center" wrapText="1"/>
    </xf>
    <xf numFmtId="41" fontId="53" fillId="0" borderId="1" xfId="1" applyNumberFormat="1" applyFont="1" applyBorder="1" applyAlignment="1" applyProtection="1"/>
    <xf numFmtId="0" fontId="62" fillId="3" borderId="0" xfId="0" applyFont="1" applyFill="1"/>
    <xf numFmtId="165" fontId="62" fillId="3" borderId="0" xfId="1" applyNumberFormat="1" applyFont="1" applyFill="1" applyBorder="1">
      <protection locked="0"/>
    </xf>
    <xf numFmtId="0" fontId="52" fillId="3" borderId="0" xfId="0" applyFont="1" applyFill="1" applyAlignment="1">
      <alignment vertical="top" wrapText="1"/>
    </xf>
    <xf numFmtId="0" fontId="53" fillId="3" borderId="0" xfId="0" applyFont="1" applyFill="1" applyAlignment="1">
      <alignment vertical="top" wrapText="1"/>
    </xf>
    <xf numFmtId="0" fontId="62" fillId="3" borderId="0" xfId="0" applyFont="1" applyFill="1" applyAlignment="1">
      <alignment vertical="top" wrapText="1"/>
    </xf>
    <xf numFmtId="0" fontId="54" fillId="3" borderId="0" xfId="0" applyFont="1" applyFill="1" applyAlignment="1">
      <alignment vertical="top" wrapText="1"/>
    </xf>
    <xf numFmtId="0" fontId="53" fillId="3" borderId="0" xfId="0" applyFont="1" applyFill="1" applyAlignment="1">
      <alignment vertical="top"/>
    </xf>
    <xf numFmtId="41" fontId="53" fillId="0" borderId="1" xfId="1" applyNumberFormat="1" applyFont="1" applyFill="1" applyBorder="1" applyAlignment="1" applyProtection="1"/>
    <xf numFmtId="165" fontId="53" fillId="0" borderId="1" xfId="1" applyNumberFormat="1" applyFont="1" applyFill="1" applyBorder="1" applyAlignment="1">
      <alignment horizontal="left"/>
      <protection locked="0"/>
    </xf>
    <xf numFmtId="0" fontId="53" fillId="0" borderId="1" xfId="6" applyFont="1" applyBorder="1" applyAlignment="1">
      <alignment horizontal="center" vertical="center" wrapText="1"/>
    </xf>
    <xf numFmtId="0" fontId="53" fillId="0" borderId="1" xfId="6" applyFont="1" applyBorder="1" applyAlignment="1">
      <alignment horizontal="left" wrapText="1"/>
    </xf>
    <xf numFmtId="165" fontId="51" fillId="8" borderId="1" xfId="1" applyNumberFormat="1" applyFont="1" applyFill="1" applyBorder="1" applyAlignment="1">
      <alignment horizontal="center" vertical="center" wrapText="1"/>
      <protection locked="0"/>
    </xf>
    <xf numFmtId="0" fontId="53" fillId="0" borderId="1" xfId="6" applyFont="1" applyBorder="1" applyAlignment="1">
      <alignment horizontal="center" wrapText="1"/>
    </xf>
    <xf numFmtId="0" fontId="53" fillId="7" borderId="1" xfId="6" applyFont="1" applyFill="1" applyBorder="1" applyAlignment="1">
      <alignment horizontal="center" vertical="center" wrapText="1"/>
    </xf>
    <xf numFmtId="0" fontId="53" fillId="7" borderId="1" xfId="6" applyFont="1" applyFill="1" applyBorder="1" applyAlignment="1">
      <alignment horizontal="center" wrapText="1"/>
    </xf>
    <xf numFmtId="41" fontId="53" fillId="7" borderId="1" xfId="6" applyNumberFormat="1" applyFont="1" applyFill="1" applyBorder="1" applyAlignment="1">
      <alignment wrapText="1"/>
    </xf>
    <xf numFmtId="41" fontId="53" fillId="3" borderId="1" xfId="1" applyNumberFormat="1" applyFont="1" applyFill="1" applyBorder="1" applyAlignment="1" applyProtection="1"/>
    <xf numFmtId="165" fontId="64" fillId="3" borderId="0" xfId="1" applyNumberFormat="1" applyFont="1" applyFill="1" applyAlignment="1">
      <protection locked="0"/>
    </xf>
    <xf numFmtId="0" fontId="79" fillId="3" borderId="0" xfId="0" applyFont="1" applyFill="1" applyAlignment="1">
      <alignment horizontal="center"/>
    </xf>
    <xf numFmtId="165" fontId="79" fillId="3" borderId="0" xfId="1" applyNumberFormat="1" applyFont="1" applyFill="1" applyAlignment="1">
      <alignment horizontal="right"/>
      <protection locked="0"/>
    </xf>
    <xf numFmtId="165" fontId="79" fillId="3" borderId="0" xfId="1" applyNumberFormat="1" applyFont="1" applyFill="1" applyAlignment="1">
      <protection locked="0"/>
    </xf>
    <xf numFmtId="0" fontId="53" fillId="3" borderId="1" xfId="6" quotePrefix="1" applyFont="1" applyFill="1" applyBorder="1" applyAlignment="1">
      <alignment horizontal="center" wrapText="1"/>
    </xf>
    <xf numFmtId="43" fontId="51" fillId="7" borderId="1" xfId="1" applyFont="1" applyFill="1" applyBorder="1" applyAlignment="1">
      <alignment horizontal="right" wrapText="1"/>
      <protection locked="0"/>
    </xf>
    <xf numFmtId="0" fontId="50" fillId="0" borderId="1" xfId="6" applyFont="1" applyBorder="1" applyAlignment="1">
      <alignment horizontal="left" vertical="center" wrapText="1"/>
    </xf>
    <xf numFmtId="0" fontId="50" fillId="3" borderId="1" xfId="6" applyFont="1" applyFill="1" applyBorder="1" applyAlignment="1">
      <alignment horizontal="left" vertical="center" wrapText="1"/>
    </xf>
    <xf numFmtId="4" fontId="53" fillId="0" borderId="1" xfId="1" applyNumberFormat="1" applyFont="1" applyFill="1" applyBorder="1" applyAlignment="1" applyProtection="1"/>
    <xf numFmtId="4" fontId="51" fillId="7" borderId="1" xfId="1" applyNumberFormat="1" applyFont="1" applyFill="1" applyBorder="1" applyAlignment="1">
      <alignment horizontal="right" wrapText="1"/>
      <protection locked="0"/>
    </xf>
    <xf numFmtId="3" fontId="53" fillId="0" borderId="1" xfId="1" applyNumberFormat="1" applyFont="1" applyFill="1" applyBorder="1" applyAlignment="1">
      <alignment wrapText="1"/>
      <protection locked="0"/>
    </xf>
    <xf numFmtId="3" fontId="53" fillId="0" borderId="1" xfId="1" applyNumberFormat="1" applyFont="1" applyFill="1" applyBorder="1" applyAlignment="1" applyProtection="1"/>
    <xf numFmtId="3" fontId="53" fillId="0" borderId="1" xfId="1" applyNumberFormat="1" applyFont="1" applyBorder="1" applyAlignment="1" applyProtection="1"/>
    <xf numFmtId="3" fontId="51" fillId="7" borderId="1" xfId="6" applyNumberFormat="1" applyFont="1" applyFill="1" applyBorder="1" applyAlignment="1">
      <alignment wrapText="1"/>
    </xf>
    <xf numFmtId="0" fontId="53" fillId="3" borderId="0" xfId="0" applyFont="1" applyFill="1"/>
    <xf numFmtId="165" fontId="62" fillId="3" borderId="0" xfId="1" applyNumberFormat="1" applyFont="1" applyFill="1">
      <protection locked="0"/>
    </xf>
    <xf numFmtId="165" fontId="64" fillId="3" borderId="0" xfId="1" applyNumberFormat="1" applyFont="1" applyFill="1">
      <protection locked="0"/>
    </xf>
    <xf numFmtId="165" fontId="65" fillId="3" borderId="0" xfId="1" applyNumberFormat="1" applyFont="1" applyFill="1">
      <protection locked="0"/>
    </xf>
    <xf numFmtId="165" fontId="62" fillId="3" borderId="0" xfId="1" applyNumberFormat="1" applyFont="1" applyFill="1" applyAlignment="1" applyProtection="1">
      <alignment horizontal="right"/>
    </xf>
    <xf numFmtId="10" fontId="62" fillId="3" borderId="0" xfId="22" applyNumberFormat="1" applyFont="1" applyFill="1" applyAlignment="1" applyProtection="1">
      <alignment horizontal="right"/>
    </xf>
    <xf numFmtId="49" fontId="53" fillId="3" borderId="1" xfId="12" applyNumberFormat="1" applyFont="1" applyFill="1" applyBorder="1" applyAlignment="1">
      <alignment horizontal="left" wrapText="1"/>
    </xf>
    <xf numFmtId="165" fontId="53" fillId="3" borderId="1" xfId="1" applyNumberFormat="1" applyFont="1" applyFill="1" applyBorder="1" applyAlignment="1">
      <alignment horizontal="left" vertical="center" wrapText="1"/>
      <protection locked="0"/>
    </xf>
    <xf numFmtId="165" fontId="53" fillId="0" borderId="1" xfId="1" applyNumberFormat="1" applyFont="1" applyFill="1" applyBorder="1" applyAlignment="1">
      <alignment horizontal="left" vertical="center" wrapText="1"/>
      <protection locked="0"/>
    </xf>
    <xf numFmtId="49" fontId="53" fillId="0" borderId="1" xfId="12" applyNumberFormat="1" applyFont="1" applyBorder="1" applyAlignment="1">
      <alignment horizontal="left" wrapText="1"/>
    </xf>
    <xf numFmtId="49" fontId="51" fillId="7" borderId="1" xfId="12" applyNumberFormat="1" applyFont="1" applyFill="1" applyBorder="1" applyAlignment="1">
      <alignment horizontal="left" wrapText="1"/>
    </xf>
    <xf numFmtId="0" fontId="50" fillId="3" borderId="1" xfId="6" applyFont="1" applyFill="1" applyBorder="1" applyAlignment="1">
      <alignment horizontal="left" wrapText="1"/>
    </xf>
    <xf numFmtId="165" fontId="51" fillId="8" borderId="1" xfId="1" applyNumberFormat="1" applyFont="1" applyFill="1" applyBorder="1" applyAlignment="1" applyProtection="1">
      <alignment horizontal="center" vertical="center" wrapText="1"/>
    </xf>
    <xf numFmtId="0" fontId="51" fillId="8" borderId="1" xfId="12" applyFont="1" applyFill="1" applyBorder="1" applyAlignment="1">
      <alignment horizontal="center" vertical="center" wrapText="1"/>
    </xf>
    <xf numFmtId="0" fontId="51" fillId="7" borderId="1" xfId="0" applyFont="1" applyFill="1" applyBorder="1" applyAlignment="1">
      <alignment horizontal="center" vertical="center"/>
    </xf>
    <xf numFmtId="0" fontId="62" fillId="4" borderId="0" xfId="61588" applyFont="1" applyFill="1"/>
    <xf numFmtId="49" fontId="53" fillId="3" borderId="1" xfId="61588" applyNumberFormat="1" applyFont="1" applyFill="1" applyBorder="1" applyAlignment="1">
      <alignment horizontal="center" vertical="center" wrapText="1"/>
    </xf>
    <xf numFmtId="0" fontId="62" fillId="3" borderId="0" xfId="61588" applyFont="1" applyFill="1"/>
    <xf numFmtId="0" fontId="54" fillId="3" borderId="0" xfId="0" applyFont="1" applyFill="1" applyAlignment="1">
      <alignment horizontal="left" vertical="top"/>
    </xf>
    <xf numFmtId="0" fontId="63" fillId="3" borderId="0" xfId="0" applyFont="1" applyFill="1" applyAlignment="1">
      <alignment horizontal="left" vertical="top"/>
    </xf>
    <xf numFmtId="0" fontId="62" fillId="3" borderId="0" xfId="0" applyFont="1" applyFill="1" applyAlignment="1">
      <alignment horizontal="left" vertical="top"/>
    </xf>
    <xf numFmtId="0" fontId="64" fillId="8" borderId="1" xfId="61588" applyFont="1" applyFill="1" applyBorder="1" applyAlignment="1">
      <alignment horizontal="center" vertical="center" wrapText="1"/>
    </xf>
    <xf numFmtId="49" fontId="53" fillId="3" borderId="1" xfId="61588" applyNumberFormat="1" applyFont="1" applyFill="1" applyBorder="1" applyAlignment="1">
      <alignment horizontal="left" vertical="center" wrapText="1"/>
    </xf>
    <xf numFmtId="0" fontId="62" fillId="3" borderId="1" xfId="61588" applyFont="1" applyFill="1" applyBorder="1"/>
    <xf numFmtId="0" fontId="62" fillId="3" borderId="1" xfId="61588" applyFont="1" applyFill="1" applyBorder="1" applyAlignment="1">
      <alignment vertical="center" wrapText="1"/>
    </xf>
    <xf numFmtId="41" fontId="62" fillId="3" borderId="1" xfId="61588" applyNumberFormat="1" applyFont="1" applyFill="1" applyBorder="1" applyAlignment="1">
      <alignment vertical="center" wrapText="1"/>
    </xf>
    <xf numFmtId="10" fontId="53" fillId="3" borderId="1" xfId="61588" applyNumberFormat="1" applyFont="1" applyFill="1" applyBorder="1" applyAlignment="1">
      <alignment horizontal="left" vertical="center" wrapText="1"/>
    </xf>
    <xf numFmtId="14" fontId="51" fillId="3" borderId="1" xfId="61588" applyNumberFormat="1" applyFont="1" applyFill="1" applyBorder="1" applyAlignment="1">
      <alignment horizontal="left" vertical="center" wrapText="1"/>
    </xf>
    <xf numFmtId="10" fontId="51" fillId="3" borderId="1" xfId="61588" applyNumberFormat="1" applyFont="1" applyFill="1" applyBorder="1" applyAlignment="1">
      <alignment horizontal="left" vertical="center" wrapText="1"/>
    </xf>
    <xf numFmtId="10" fontId="62" fillId="3" borderId="1" xfId="61588" applyNumberFormat="1" applyFont="1" applyFill="1" applyBorder="1"/>
    <xf numFmtId="0" fontId="156" fillId="3" borderId="1" xfId="61588" applyFont="1" applyFill="1" applyBorder="1" applyAlignment="1">
      <alignment horizontal="center" vertical="center" wrapText="1"/>
    </xf>
    <xf numFmtId="0" fontId="156" fillId="3" borderId="1" xfId="61588" applyFont="1" applyFill="1" applyBorder="1" applyAlignment="1">
      <alignment horizontal="right" vertical="center" wrapText="1"/>
    </xf>
    <xf numFmtId="0" fontId="62" fillId="3" borderId="0" xfId="61588" applyFont="1" applyFill="1" applyAlignment="1">
      <alignment horizontal="center"/>
    </xf>
    <xf numFmtId="0" fontId="70" fillId="3" borderId="0" xfId="12" applyFont="1" applyFill="1" applyAlignment="1">
      <alignment horizontal="right" vertical="center" wrapText="1"/>
    </xf>
    <xf numFmtId="0" fontId="48" fillId="3" borderId="0" xfId="12" applyFont="1" applyFill="1" applyAlignment="1">
      <alignment horizontal="right" vertical="center" wrapText="1"/>
    </xf>
    <xf numFmtId="0" fontId="49" fillId="3" borderId="0" xfId="12" applyFont="1" applyFill="1" applyAlignment="1">
      <alignment horizontal="center" vertical="center" wrapText="1"/>
    </xf>
    <xf numFmtId="0" fontId="50" fillId="3" borderId="0" xfId="12" applyFont="1" applyFill="1" applyAlignment="1">
      <alignment horizontal="center" vertical="center"/>
    </xf>
    <xf numFmtId="0" fontId="63" fillId="3" borderId="0" xfId="12" applyFont="1" applyFill="1" applyAlignment="1">
      <alignment vertical="top" wrapText="1"/>
    </xf>
    <xf numFmtId="0" fontId="67" fillId="3" borderId="0" xfId="12" applyFont="1" applyFill="1" applyAlignment="1">
      <alignment vertical="top" wrapText="1"/>
    </xf>
    <xf numFmtId="15" fontId="53" fillId="3" borderId="0" xfId="12" applyNumberFormat="1" applyFont="1" applyFill="1" applyAlignment="1">
      <alignment horizontal="left"/>
    </xf>
    <xf numFmtId="165" fontId="53" fillId="7" borderId="1" xfId="61611" applyNumberFormat="1" applyFont="1" applyFill="1" applyBorder="1" applyAlignment="1" applyProtection="1">
      <alignment horizontal="left" vertical="center" wrapText="1"/>
    </xf>
    <xf numFmtId="165" fontId="53" fillId="4" borderId="1" xfId="61611" applyNumberFormat="1" applyFont="1" applyFill="1" applyBorder="1" applyAlignment="1" applyProtection="1">
      <alignment horizontal="left" vertical="center" wrapText="1"/>
    </xf>
    <xf numFmtId="41" fontId="53" fillId="0" borderId="0" xfId="61610" applyNumberFormat="1" applyFont="1" applyAlignment="1">
      <alignment horizontal="right" wrapText="1"/>
    </xf>
    <xf numFmtId="10" fontId="53" fillId="7" borderId="0" xfId="61613" applyNumberFormat="1" applyFont="1" applyFill="1" applyBorder="1" applyAlignment="1" applyProtection="1">
      <alignment horizontal="right" wrapText="1"/>
    </xf>
    <xf numFmtId="165" fontId="69" fillId="4" borderId="1" xfId="61611" applyNumberFormat="1" applyFont="1" applyFill="1" applyBorder="1" applyAlignment="1" applyProtection="1">
      <alignment horizontal="left" vertical="center" wrapText="1"/>
    </xf>
    <xf numFmtId="43" fontId="53" fillId="4" borderId="1" xfId="61611" applyFont="1" applyFill="1" applyBorder="1" applyAlignment="1" applyProtection="1">
      <alignment horizontal="left" vertical="center" wrapText="1"/>
    </xf>
    <xf numFmtId="10" fontId="53" fillId="3" borderId="0" xfId="61613" applyNumberFormat="1" applyFont="1" applyFill="1" applyBorder="1" applyAlignment="1" applyProtection="1">
      <alignment horizontal="left" vertical="center" wrapText="1"/>
    </xf>
    <xf numFmtId="0" fontId="62" fillId="4" borderId="0" xfId="61801" applyFont="1" applyFill="1"/>
    <xf numFmtId="0" fontId="62" fillId="0" borderId="0" xfId="61801" applyFont="1"/>
    <xf numFmtId="0" fontId="62" fillId="4" borderId="0" xfId="62044" applyFont="1" applyFill="1"/>
    <xf numFmtId="43" fontId="53" fillId="7" borderId="0" xfId="61901" applyFont="1" applyFill="1" applyBorder="1"/>
    <xf numFmtId="9" fontId="53" fillId="7" borderId="0" xfId="62041" applyFont="1" applyFill="1" applyBorder="1"/>
    <xf numFmtId="9" fontId="62" fillId="4" borderId="0" xfId="62044" applyNumberFormat="1" applyFont="1" applyFill="1"/>
    <xf numFmtId="9" fontId="53" fillId="6" borderId="0" xfId="62041" applyFont="1" applyFill="1" applyBorder="1" applyAlignment="1">
      <alignment horizontal="right"/>
    </xf>
    <xf numFmtId="10" fontId="51" fillId="6" borderId="0" xfId="62041" applyNumberFormat="1" applyFont="1" applyFill="1" applyBorder="1" applyAlignment="1">
      <alignment horizontal="right"/>
    </xf>
    <xf numFmtId="9" fontId="64" fillId="4" borderId="0" xfId="62044" applyNumberFormat="1" applyFont="1" applyFill="1"/>
    <xf numFmtId="0" fontId="64" fillId="4" borderId="0" xfId="62044" applyFont="1" applyFill="1"/>
    <xf numFmtId="10" fontId="53" fillId="6" borderId="0" xfId="62041" applyNumberFormat="1" applyFont="1" applyFill="1" applyBorder="1" applyAlignment="1">
      <alignment horizontal="right"/>
    </xf>
    <xf numFmtId="10" fontId="51" fillId="7" borderId="0" xfId="62041" applyNumberFormat="1" applyFont="1" applyFill="1" applyBorder="1" applyAlignment="1">
      <alignment horizontal="right"/>
    </xf>
    <xf numFmtId="9" fontId="62" fillId="5" borderId="0" xfId="62044" applyNumberFormat="1" applyFont="1" applyFill="1"/>
    <xf numFmtId="0" fontId="62" fillId="5" borderId="0" xfId="62044" applyFont="1" applyFill="1"/>
    <xf numFmtId="41" fontId="68" fillId="4" borderId="0" xfId="62044" applyNumberFormat="1" applyFont="1" applyFill="1"/>
    <xf numFmtId="165" fontId="68" fillId="4" borderId="0" xfId="62044" applyNumberFormat="1" applyFont="1" applyFill="1"/>
    <xf numFmtId="0" fontId="62" fillId="3" borderId="0" xfId="62044" applyFont="1" applyFill="1" applyAlignment="1">
      <alignment horizontal="center"/>
    </xf>
    <xf numFmtId="0" fontId="62" fillId="3" borderId="0" xfId="62044" applyFont="1" applyFill="1"/>
    <xf numFmtId="0" fontId="53" fillId="4" borderId="0" xfId="62044" applyFont="1" applyFill="1"/>
    <xf numFmtId="49" fontId="53" fillId="7" borderId="1" xfId="12" applyNumberFormat="1" applyFont="1" applyFill="1" applyBorder="1" applyAlignment="1">
      <alignment horizontal="left" vertical="center" wrapText="1"/>
    </xf>
    <xf numFmtId="165" fontId="51" fillId="7" borderId="1" xfId="1" applyNumberFormat="1" applyFont="1" applyFill="1" applyBorder="1" applyAlignment="1">
      <alignment horizontal="left" vertical="center" wrapText="1"/>
      <protection locked="0"/>
    </xf>
    <xf numFmtId="49" fontId="53" fillId="3" borderId="1" xfId="12" applyNumberFormat="1" applyFont="1" applyFill="1" applyBorder="1" applyAlignment="1">
      <alignment horizontal="left" vertical="center" wrapText="1"/>
    </xf>
    <xf numFmtId="49" fontId="53" fillId="0" borderId="1" xfId="12" applyNumberFormat="1" applyFont="1" applyBorder="1" applyAlignment="1">
      <alignment horizontal="left" vertical="center" wrapText="1"/>
    </xf>
    <xf numFmtId="165" fontId="53" fillId="3" borderId="1" xfId="1" applyNumberFormat="1" applyFont="1" applyFill="1" applyBorder="1" applyAlignment="1">
      <alignment horizontal="center" vertical="center" wrapText="1"/>
      <protection locked="0"/>
    </xf>
    <xf numFmtId="49" fontId="50" fillId="0" borderId="1" xfId="12" applyNumberFormat="1" applyFont="1" applyBorder="1" applyAlignment="1">
      <alignment horizontal="left" wrapText="1"/>
    </xf>
    <xf numFmtId="0" fontId="62" fillId="4" borderId="5" xfId="62045" applyFont="1" applyFill="1" applyBorder="1"/>
    <xf numFmtId="165" fontId="62" fillId="4" borderId="7" xfId="1" applyNumberFormat="1" applyFont="1" applyFill="1" applyBorder="1">
      <protection locked="0"/>
    </xf>
    <xf numFmtId="165" fontId="62" fillId="4" borderId="6" xfId="1" applyNumberFormat="1" applyFont="1" applyFill="1" applyBorder="1">
      <protection locked="0"/>
    </xf>
    <xf numFmtId="0" fontId="62" fillId="4" borderId="8" xfId="62045" applyFont="1" applyFill="1" applyBorder="1"/>
    <xf numFmtId="165" fontId="62" fillId="4" borderId="0" xfId="1" applyNumberFormat="1" applyFont="1" applyFill="1" applyBorder="1">
      <protection locked="0"/>
    </xf>
    <xf numFmtId="165" fontId="62" fillId="4" borderId="9" xfId="1" applyNumberFormat="1" applyFont="1" applyFill="1" applyBorder="1">
      <protection locked="0"/>
    </xf>
    <xf numFmtId="49" fontId="51" fillId="3" borderId="1" xfId="0" applyNumberFormat="1" applyFont="1" applyFill="1" applyBorder="1" applyAlignment="1">
      <alignment horizontal="center" vertical="center" wrapText="1"/>
    </xf>
    <xf numFmtId="165" fontId="53" fillId="3" borderId="0" xfId="2" applyNumberFormat="1" applyFont="1" applyFill="1" applyAlignment="1">
      <alignment vertical="center"/>
    </xf>
    <xf numFmtId="165" fontId="53" fillId="7" borderId="1" xfId="4" applyNumberFormat="1" applyFont="1" applyFill="1" applyBorder="1" applyAlignment="1" applyProtection="1">
      <alignment horizontal="left" vertical="center" wrapText="1"/>
    </xf>
    <xf numFmtId="0" fontId="53" fillId="0" borderId="1" xfId="0" applyFont="1" applyBorder="1" applyAlignment="1">
      <alignment horizontal="center" vertical="center"/>
    </xf>
    <xf numFmtId="0" fontId="53" fillId="3" borderId="1" xfId="13" applyFont="1" applyFill="1" applyBorder="1" applyAlignment="1">
      <alignment horizontal="center" vertical="center"/>
    </xf>
    <xf numFmtId="0" fontId="53" fillId="0" borderId="1" xfId="13" applyFont="1" applyBorder="1" applyAlignment="1">
      <alignment horizontal="center" vertical="center"/>
    </xf>
    <xf numFmtId="165" fontId="55" fillId="3" borderId="0" xfId="4" applyNumberFormat="1" applyFont="1" applyFill="1" applyBorder="1" applyAlignment="1" applyProtection="1">
      <alignment horizontal="left" vertical="center" wrapText="1"/>
    </xf>
    <xf numFmtId="0" fontId="51" fillId="7" borderId="1" xfId="13" applyFont="1" applyFill="1" applyBorder="1" applyAlignment="1">
      <alignment horizontal="center" vertical="center"/>
    </xf>
    <xf numFmtId="0" fontId="62" fillId="3" borderId="0" xfId="13" applyFont="1" applyFill="1"/>
    <xf numFmtId="165" fontId="53" fillId="3" borderId="0" xfId="4" applyNumberFormat="1" applyFont="1" applyFill="1" applyBorder="1"/>
    <xf numFmtId="165" fontId="100" fillId="7" borderId="1" xfId="4" applyNumberFormat="1" applyFont="1" applyFill="1" applyBorder="1" applyAlignment="1">
      <alignment vertical="center"/>
    </xf>
    <xf numFmtId="43" fontId="100" fillId="7" borderId="1" xfId="4" applyFont="1" applyFill="1" applyBorder="1" applyAlignment="1">
      <alignment vertical="center"/>
    </xf>
    <xf numFmtId="165" fontId="100" fillId="3" borderId="1" xfId="4" applyNumberFormat="1" applyFont="1" applyFill="1" applyBorder="1" applyAlignment="1">
      <alignment vertical="center"/>
    </xf>
    <xf numFmtId="165" fontId="100" fillId="6" borderId="1" xfId="4" applyNumberFormat="1" applyFont="1" applyFill="1" applyBorder="1" applyAlignment="1">
      <alignment vertical="center"/>
    </xf>
    <xf numFmtId="9" fontId="100" fillId="7" borderId="1" xfId="23" applyFont="1" applyFill="1" applyBorder="1" applyAlignment="1">
      <alignment vertical="center"/>
    </xf>
    <xf numFmtId="9" fontId="100" fillId="7" borderId="1" xfId="23" applyFont="1" applyFill="1" applyBorder="1" applyAlignment="1">
      <alignment horizontal="right" vertical="center"/>
    </xf>
    <xf numFmtId="165" fontId="99" fillId="7" borderId="1" xfId="4" applyNumberFormat="1" applyFont="1" applyFill="1" applyBorder="1" applyAlignment="1">
      <alignment vertical="center"/>
    </xf>
    <xf numFmtId="10" fontId="99" fillId="7" borderId="1" xfId="23" applyNumberFormat="1" applyFont="1" applyFill="1" applyBorder="1" applyAlignment="1">
      <alignment vertical="center"/>
    </xf>
    <xf numFmtId="10" fontId="100" fillId="0" borderId="1" xfId="23" applyNumberFormat="1" applyFont="1" applyFill="1" applyBorder="1" applyAlignment="1">
      <alignment vertical="center"/>
    </xf>
    <xf numFmtId="0" fontId="100" fillId="7" borderId="1" xfId="13" applyFont="1" applyFill="1" applyBorder="1" applyAlignment="1">
      <alignment horizontal="left" vertical="center" wrapText="1"/>
    </xf>
    <xf numFmtId="10" fontId="100" fillId="0" borderId="1" xfId="22" applyNumberFormat="1" applyFont="1" applyFill="1" applyBorder="1" applyAlignment="1">
      <alignment horizontal="right" vertical="center"/>
      <protection locked="0"/>
    </xf>
    <xf numFmtId="0" fontId="99" fillId="7" borderId="1" xfId="13" applyFont="1" applyFill="1" applyBorder="1" applyAlignment="1">
      <alignment horizontal="left" vertical="center" wrapText="1"/>
    </xf>
    <xf numFmtId="0" fontId="62" fillId="3" borderId="0" xfId="13" applyFont="1" applyFill="1" applyAlignment="1">
      <alignment horizontal="center"/>
    </xf>
    <xf numFmtId="0" fontId="51" fillId="8" borderId="1" xfId="0" applyFont="1" applyFill="1" applyBorder="1" applyAlignment="1">
      <alignment horizontal="center" vertical="center" wrapText="1"/>
    </xf>
    <xf numFmtId="0" fontId="51" fillId="7" borderId="1" xfId="0" applyFont="1" applyFill="1" applyBorder="1" applyAlignment="1">
      <alignment horizontal="left" wrapText="1"/>
    </xf>
    <xf numFmtId="49" fontId="53" fillId="7" borderId="1" xfId="13" applyNumberFormat="1" applyFont="1" applyFill="1" applyBorder="1" applyAlignment="1">
      <alignment horizontal="center" vertical="center" wrapText="1"/>
    </xf>
    <xf numFmtId="0" fontId="53" fillId="7" borderId="1" xfId="13" applyFont="1" applyFill="1" applyBorder="1" applyAlignment="1">
      <alignment horizontal="left" vertical="center" wrapText="1"/>
    </xf>
    <xf numFmtId="0" fontId="53" fillId="3" borderId="1" xfId="0" applyFont="1" applyFill="1" applyBorder="1" applyAlignment="1">
      <alignment horizontal="left" vertical="center" wrapText="1"/>
    </xf>
    <xf numFmtId="49" fontId="53" fillId="3" borderId="1" xfId="13" applyNumberFormat="1" applyFont="1" applyFill="1" applyBorder="1" applyAlignment="1">
      <alignment horizontal="center" vertical="center" wrapText="1"/>
    </xf>
    <xf numFmtId="10" fontId="53" fillId="3" borderId="1" xfId="4" applyNumberFormat="1" applyFont="1" applyFill="1" applyBorder="1" applyAlignment="1" applyProtection="1">
      <alignment horizontal="right" vertical="center" wrapText="1"/>
    </xf>
    <xf numFmtId="10" fontId="53" fillId="0" borderId="1" xfId="4" applyNumberFormat="1" applyFont="1" applyFill="1" applyBorder="1" applyAlignment="1" applyProtection="1">
      <alignment horizontal="right" vertical="center" wrapText="1"/>
    </xf>
    <xf numFmtId="0" fontId="53" fillId="0" borderId="1" xfId="0" applyFont="1" applyBorder="1" applyAlignment="1">
      <alignment horizontal="left" vertical="center" wrapText="1"/>
    </xf>
    <xf numFmtId="49" fontId="53" fillId="0" borderId="1" xfId="13" applyNumberFormat="1" applyFont="1" applyBorder="1" applyAlignment="1">
      <alignment horizontal="center" vertical="center" wrapText="1"/>
    </xf>
    <xf numFmtId="0" fontId="51" fillId="7" borderId="1" xfId="0" applyFont="1" applyFill="1" applyBorder="1" applyAlignment="1">
      <alignment horizontal="left" vertical="center" wrapText="1"/>
    </xf>
    <xf numFmtId="0" fontId="53" fillId="3" borderId="0" xfId="13" applyFont="1" applyFill="1"/>
    <xf numFmtId="0" fontId="80" fillId="3" borderId="0" xfId="0" applyFont="1" applyFill="1"/>
    <xf numFmtId="165" fontId="51" fillId="3" borderId="0" xfId="4" applyNumberFormat="1" applyFont="1" applyFill="1" applyBorder="1" applyAlignment="1" applyProtection="1">
      <alignment horizontal="left" vertical="center" wrapText="1"/>
    </xf>
    <xf numFmtId="166" fontId="55" fillId="3" borderId="0" xfId="4" applyNumberFormat="1" applyFont="1" applyFill="1" applyBorder="1" applyAlignment="1" applyProtection="1">
      <alignment horizontal="left" vertical="center" wrapText="1"/>
    </xf>
    <xf numFmtId="0" fontId="53" fillId="2" borderId="0" xfId="0" applyFont="1" applyFill="1" applyAlignment="1">
      <alignment horizontal="left" vertical="center" wrapText="1"/>
    </xf>
    <xf numFmtId="0" fontId="53" fillId="2" borderId="0" xfId="0" applyFont="1" applyFill="1"/>
    <xf numFmtId="165" fontId="64" fillId="7" borderId="1" xfId="1" applyNumberFormat="1" applyFont="1" applyFill="1" applyBorder="1" applyAlignment="1">
      <alignment horizontal="left" vertical="center" wrapText="1"/>
      <protection locked="0"/>
    </xf>
    <xf numFmtId="165" fontId="53" fillId="0" borderId="12" xfId="1" applyNumberFormat="1" applyFont="1" applyFill="1" applyBorder="1" applyAlignment="1">
      <alignment horizontal="right" wrapText="1"/>
      <protection locked="0"/>
    </xf>
    <xf numFmtId="165" fontId="53" fillId="3" borderId="12" xfId="1" applyNumberFormat="1" applyFont="1" applyFill="1" applyBorder="1" applyAlignment="1">
      <alignment horizontal="right" wrapText="1"/>
      <protection locked="0"/>
    </xf>
    <xf numFmtId="165" fontId="53" fillId="3" borderId="12" xfId="1" applyNumberFormat="1" applyFont="1" applyFill="1" applyBorder="1" applyAlignment="1">
      <alignment horizontal="left" vertical="center" wrapText="1"/>
      <protection locked="0"/>
    </xf>
    <xf numFmtId="165" fontId="51" fillId="7" borderId="12" xfId="1" applyNumberFormat="1" applyFont="1" applyFill="1" applyBorder="1" applyAlignment="1">
      <alignment horizontal="right" wrapText="1"/>
      <protection locked="0"/>
    </xf>
    <xf numFmtId="165" fontId="53" fillId="7" borderId="12" xfId="1" applyNumberFormat="1" applyFont="1" applyFill="1" applyBorder="1" applyAlignment="1">
      <alignment horizontal="right" wrapText="1"/>
      <protection locked="0"/>
    </xf>
    <xf numFmtId="43" fontId="53" fillId="3" borderId="12" xfId="1" applyFont="1" applyFill="1" applyBorder="1" applyAlignment="1">
      <alignment horizontal="right" wrapText="1"/>
      <protection locked="0"/>
    </xf>
    <xf numFmtId="0" fontId="50" fillId="0" borderId="0" xfId="0" applyFont="1" applyAlignment="1">
      <alignment horizontal="center" vertical="center"/>
    </xf>
    <xf numFmtId="49" fontId="53" fillId="0" borderId="1" xfId="8235" applyNumberFormat="1" applyFont="1" applyBorder="1" applyAlignment="1">
      <alignment horizontal="left" vertical="center" wrapText="1"/>
    </xf>
    <xf numFmtId="0" fontId="53" fillId="0" borderId="1" xfId="12" applyFont="1" applyBorder="1" applyAlignment="1">
      <alignment horizontal="left" wrapText="1"/>
    </xf>
    <xf numFmtId="0" fontId="50" fillId="0" borderId="1" xfId="12" applyFont="1" applyBorder="1" applyAlignment="1">
      <alignment horizontal="left" wrapText="1"/>
    </xf>
    <xf numFmtId="0" fontId="51" fillId="0" borderId="0" xfId="12" applyFont="1" applyAlignment="1">
      <alignment horizontal="left" vertical="center" wrapText="1"/>
    </xf>
    <xf numFmtId="0" fontId="53" fillId="0" borderId="0" xfId="0" applyFont="1"/>
    <xf numFmtId="0" fontId="99" fillId="0" borderId="1" xfId="6" applyFont="1" applyBorder="1" applyAlignment="1">
      <alignment horizontal="center" vertical="center" wrapText="1"/>
    </xf>
    <xf numFmtId="0" fontId="99" fillId="0" borderId="1" xfId="6" applyFont="1" applyBorder="1" applyAlignment="1">
      <alignment horizontal="left" vertical="center" wrapText="1"/>
    </xf>
    <xf numFmtId="165" fontId="100" fillId="0" borderId="1" xfId="4" applyNumberFormat="1" applyFont="1" applyFill="1" applyBorder="1" applyAlignment="1">
      <alignment vertical="center"/>
    </xf>
    <xf numFmtId="9" fontId="100" fillId="0" borderId="1" xfId="23" applyFont="1" applyFill="1" applyBorder="1" applyAlignment="1">
      <alignment horizontal="right" vertical="center"/>
    </xf>
    <xf numFmtId="0" fontId="64" fillId="3" borderId="0" xfId="187" applyFont="1" applyFill="1" applyAlignment="1">
      <alignment horizontal="center"/>
    </xf>
    <xf numFmtId="0" fontId="64" fillId="3" borderId="0" xfId="187" applyFont="1" applyFill="1"/>
    <xf numFmtId="49" fontId="51" fillId="8" borderId="1" xfId="0" applyNumberFormat="1" applyFont="1" applyFill="1" applyBorder="1" applyAlignment="1">
      <alignment horizontal="center" vertical="center" wrapText="1"/>
    </xf>
    <xf numFmtId="165" fontId="62" fillId="3" borderId="0" xfId="13" applyNumberFormat="1" applyFont="1" applyFill="1"/>
    <xf numFmtId="10" fontId="100" fillId="0" borderId="1" xfId="23" applyNumberFormat="1" applyFont="1" applyFill="1" applyBorder="1" applyAlignment="1">
      <alignment horizontal="right" vertical="center"/>
    </xf>
    <xf numFmtId="43" fontId="62" fillId="0" borderId="0" xfId="1" applyFont="1" applyFill="1">
      <protection locked="0"/>
    </xf>
    <xf numFmtId="0" fontId="51" fillId="3" borderId="10" xfId="20" applyFont="1" applyFill="1" applyBorder="1" applyAlignment="1">
      <alignment vertical="center"/>
    </xf>
    <xf numFmtId="0" fontId="158" fillId="2" borderId="0" xfId="0" applyFont="1" applyFill="1"/>
    <xf numFmtId="0" fontId="58" fillId="2" borderId="0" xfId="0" applyFont="1" applyFill="1"/>
    <xf numFmtId="0" fontId="58" fillId="3" borderId="3" xfId="0" applyFont="1" applyFill="1" applyBorder="1"/>
    <xf numFmtId="0" fontId="159" fillId="2" borderId="0" xfId="0" applyFont="1" applyFill="1"/>
    <xf numFmtId="0" fontId="58" fillId="3" borderId="4" xfId="0" applyFont="1" applyFill="1" applyBorder="1"/>
    <xf numFmtId="0" fontId="51" fillId="2" borderId="0" xfId="0" applyFont="1" applyFill="1" applyAlignment="1">
      <alignment vertical="center" wrapText="1"/>
    </xf>
    <xf numFmtId="0" fontId="53" fillId="2" borderId="0" xfId="0" applyFont="1" applyFill="1" applyAlignment="1">
      <alignment vertical="center" wrapText="1"/>
    </xf>
    <xf numFmtId="0" fontId="51" fillId="2" borderId="0" xfId="0" applyFont="1" applyFill="1" applyAlignment="1">
      <alignment horizontal="left" vertical="center" wrapText="1"/>
    </xf>
    <xf numFmtId="0" fontId="51" fillId="3" borderId="5" xfId="0" applyFont="1" applyFill="1" applyBorder="1" applyAlignment="1">
      <alignment vertical="center" wrapText="1"/>
    </xf>
    <xf numFmtId="0" fontId="159" fillId="3" borderId="6" xfId="0" applyFont="1" applyFill="1" applyBorder="1"/>
    <xf numFmtId="0" fontId="51" fillId="3" borderId="5" xfId="0" applyFont="1" applyFill="1" applyBorder="1" applyAlignment="1">
      <alignment vertical="center"/>
    </xf>
    <xf numFmtId="0" fontId="58" fillId="3" borderId="7" xfId="0" applyFont="1" applyFill="1" applyBorder="1"/>
    <xf numFmtId="0" fontId="58" fillId="3" borderId="6" xfId="0" applyFont="1" applyFill="1" applyBorder="1"/>
    <xf numFmtId="0" fontId="159" fillId="3" borderId="9" xfId="0" applyFont="1" applyFill="1" applyBorder="1"/>
    <xf numFmtId="0" fontId="58" fillId="3" borderId="0" xfId="0" applyFont="1" applyFill="1"/>
    <xf numFmtId="0" fontId="58" fillId="3" borderId="9" xfId="0" applyFont="1" applyFill="1" applyBorder="1"/>
    <xf numFmtId="0" fontId="58" fillId="3" borderId="8" xfId="0" applyFont="1" applyFill="1" applyBorder="1"/>
    <xf numFmtId="0" fontId="159" fillId="3" borderId="11" xfId="0" applyFont="1" applyFill="1" applyBorder="1"/>
    <xf numFmtId="0" fontId="58" fillId="3" borderId="2" xfId="0" applyFont="1" applyFill="1" applyBorder="1"/>
    <xf numFmtId="0" fontId="58" fillId="3" borderId="11" xfId="0" applyFont="1" applyFill="1" applyBorder="1"/>
    <xf numFmtId="0" fontId="158" fillId="2" borderId="1" xfId="0" applyFont="1" applyFill="1" applyBorder="1" applyAlignment="1">
      <alignment horizontal="left" vertical="top"/>
    </xf>
    <xf numFmtId="0" fontId="58" fillId="2" borderId="1" xfId="0" applyFont="1" applyFill="1" applyBorder="1" applyAlignment="1">
      <alignment horizontal="left" vertical="top"/>
    </xf>
    <xf numFmtId="0" fontId="160" fillId="2" borderId="1" xfId="7" applyFont="1" applyFill="1" applyBorder="1" applyAlignment="1">
      <alignment horizontal="left" vertical="top"/>
    </xf>
    <xf numFmtId="0" fontId="58" fillId="2" borderId="0" xfId="0" applyFont="1" applyFill="1" applyAlignment="1">
      <alignment vertical="center"/>
    </xf>
    <xf numFmtId="0" fontId="58" fillId="2" borderId="0" xfId="0" applyFont="1" applyFill="1" applyAlignment="1">
      <alignment vertical="center" wrapText="1"/>
    </xf>
    <xf numFmtId="0" fontId="58" fillId="2" borderId="0" xfId="0" applyFont="1" applyFill="1" applyAlignment="1">
      <alignment vertical="top" wrapText="1"/>
    </xf>
    <xf numFmtId="0" fontId="58" fillId="2" borderId="1" xfId="0" applyFont="1" applyFill="1" applyBorder="1" applyAlignment="1">
      <alignment horizontal="left"/>
    </xf>
    <xf numFmtId="0" fontId="58" fillId="2" borderId="1" xfId="0" applyFont="1" applyFill="1" applyBorder="1"/>
    <xf numFmtId="0" fontId="58" fillId="2" borderId="0" xfId="0" applyFont="1" applyFill="1" applyAlignment="1">
      <alignment horizontal="center" vertical="center"/>
    </xf>
    <xf numFmtId="0" fontId="58" fillId="2" borderId="0" xfId="0" applyFont="1" applyFill="1" applyAlignment="1">
      <alignment horizontal="left" vertical="top"/>
    </xf>
    <xf numFmtId="0" fontId="53" fillId="2" borderId="0" xfId="0" applyFont="1" applyFill="1" applyAlignment="1">
      <alignment horizontal="left" vertical="top" wrapText="1"/>
    </xf>
    <xf numFmtId="0" fontId="51" fillId="0" borderId="1" xfId="6" applyFont="1" applyBorder="1" applyAlignment="1">
      <alignment horizontal="left" wrapText="1"/>
    </xf>
    <xf numFmtId="41" fontId="51" fillId="0" borderId="1" xfId="6" applyNumberFormat="1" applyFont="1" applyBorder="1" applyAlignment="1">
      <alignment horizontal="right" wrapText="1"/>
    </xf>
    <xf numFmtId="165" fontId="53" fillId="0" borderId="1" xfId="6" applyNumberFormat="1" applyFont="1" applyBorder="1" applyAlignment="1">
      <alignment horizontal="right" wrapText="1"/>
    </xf>
    <xf numFmtId="49" fontId="53" fillId="0" borderId="1" xfId="6" applyNumberFormat="1" applyFont="1" applyBorder="1" applyAlignment="1">
      <alignment horizontal="center" vertical="center" wrapText="1"/>
    </xf>
    <xf numFmtId="41" fontId="53" fillId="0" borderId="1" xfId="1" applyNumberFormat="1" applyFont="1" applyFill="1" applyBorder="1" applyAlignment="1" applyProtection="1">
      <alignment horizontal="right"/>
    </xf>
    <xf numFmtId="0" fontId="51" fillId="3" borderId="0" xfId="0" applyFont="1" applyFill="1" applyAlignment="1">
      <alignment horizontal="left" vertical="center" wrapText="1"/>
    </xf>
    <xf numFmtId="0" fontId="53" fillId="3" borderId="0" xfId="0" applyFont="1" applyFill="1" applyAlignment="1">
      <alignment vertical="center" wrapText="1"/>
    </xf>
    <xf numFmtId="0" fontId="53" fillId="3" borderId="0" xfId="0" applyFont="1" applyFill="1" applyAlignment="1">
      <alignment vertical="center"/>
    </xf>
    <xf numFmtId="0" fontId="99" fillId="3" borderId="0" xfId="0" applyFont="1" applyFill="1" applyAlignment="1">
      <alignment horizontal="center" vertical="center"/>
    </xf>
    <xf numFmtId="165" fontId="51" fillId="3" borderId="0" xfId="1" applyNumberFormat="1" applyFont="1" applyFill="1" applyAlignment="1">
      <protection locked="0"/>
    </xf>
    <xf numFmtId="0" fontId="51" fillId="3" borderId="0" xfId="20" applyFont="1" applyFill="1" applyAlignment="1">
      <alignment vertical="center"/>
    </xf>
    <xf numFmtId="165" fontId="51" fillId="3" borderId="0" xfId="1" applyNumberFormat="1" applyFont="1" applyFill="1" applyAlignment="1">
      <alignment horizontal="left"/>
      <protection locked="0"/>
    </xf>
    <xf numFmtId="165" fontId="62" fillId="3" borderId="0" xfId="1" applyNumberFormat="1" applyFont="1" applyFill="1" applyBorder="1" applyAlignment="1" applyProtection="1">
      <alignment horizontal="right"/>
    </xf>
    <xf numFmtId="10" fontId="62" fillId="3" borderId="0" xfId="22" applyNumberFormat="1" applyFont="1" applyFill="1" applyBorder="1" applyAlignment="1" applyProtection="1">
      <alignment horizontal="right"/>
    </xf>
    <xf numFmtId="43" fontId="53" fillId="0" borderId="0" xfId="1" applyFont="1" applyFill="1" applyBorder="1" applyAlignment="1">
      <alignment horizontal="right"/>
      <protection locked="0"/>
    </xf>
    <xf numFmtId="0" fontId="62" fillId="0" borderId="0" xfId="62044" applyFont="1"/>
    <xf numFmtId="9" fontId="53" fillId="0" borderId="0" xfId="62041" applyFont="1" applyFill="1" applyBorder="1"/>
    <xf numFmtId="9" fontId="62" fillId="0" borderId="0" xfId="62044" applyNumberFormat="1" applyFont="1"/>
    <xf numFmtId="0" fontId="100" fillId="0" borderId="1" xfId="13" applyFont="1" applyBorder="1" applyAlignment="1">
      <alignment horizontal="center" vertical="center" wrapText="1"/>
    </xf>
    <xf numFmtId="0" fontId="100" fillId="0" borderId="1" xfId="13" applyFont="1" applyBorder="1" applyAlignment="1">
      <alignment horizontal="left" vertical="center" wrapText="1"/>
    </xf>
    <xf numFmtId="9" fontId="53" fillId="0" borderId="0" xfId="62041" applyFont="1" applyFill="1" applyBorder="1" applyAlignment="1">
      <alignment horizontal="right"/>
    </xf>
    <xf numFmtId="10" fontId="53" fillId="0" borderId="0" xfId="22" applyNumberFormat="1" applyFont="1" applyFill="1" applyBorder="1" applyAlignment="1">
      <alignment horizontal="right"/>
      <protection locked="0"/>
    </xf>
    <xf numFmtId="10" fontId="53" fillId="0" borderId="0" xfId="62041" applyNumberFormat="1" applyFont="1" applyFill="1" applyBorder="1" applyAlignment="1">
      <alignment horizontal="right"/>
    </xf>
    <xf numFmtId="15" fontId="53" fillId="3" borderId="0" xfId="0" applyNumberFormat="1" applyFont="1" applyFill="1" applyAlignment="1">
      <alignment horizontal="left"/>
    </xf>
    <xf numFmtId="0" fontId="49" fillId="3" borderId="0" xfId="0" applyFont="1" applyFill="1" applyAlignment="1">
      <alignment horizontal="center" vertical="center" wrapText="1"/>
    </xf>
    <xf numFmtId="0" fontId="50" fillId="3" borderId="0" xfId="0" applyFont="1" applyFill="1" applyAlignment="1">
      <alignment horizontal="center" vertical="center"/>
    </xf>
    <xf numFmtId="0" fontId="63" fillId="3" borderId="0" xfId="0" applyFont="1" applyFill="1" applyAlignment="1">
      <alignment horizontal="left" vertical="center" wrapText="1"/>
    </xf>
    <xf numFmtId="0" fontId="53" fillId="3" borderId="0" xfId="0" applyFont="1" applyFill="1" applyAlignment="1">
      <alignment horizontal="left" vertical="center" wrapText="1"/>
    </xf>
    <xf numFmtId="0" fontId="53" fillId="3" borderId="0" xfId="0" applyFont="1" applyFill="1" applyAlignment="1">
      <alignment horizontal="left" vertical="center"/>
    </xf>
    <xf numFmtId="0" fontId="63" fillId="3" borderId="0" xfId="0" applyFont="1" applyFill="1" applyAlignment="1">
      <alignment vertical="top" wrapText="1"/>
    </xf>
    <xf numFmtId="0" fontId="47" fillId="3" borderId="0" xfId="0" applyFont="1" applyFill="1" applyAlignment="1">
      <alignment horizontal="right" vertical="center" wrapText="1"/>
    </xf>
    <xf numFmtId="0" fontId="48" fillId="3" borderId="0" xfId="0" applyFont="1" applyFill="1" applyAlignment="1">
      <alignment horizontal="right" vertical="center" wrapText="1"/>
    </xf>
    <xf numFmtId="0" fontId="67" fillId="3" borderId="0" xfId="0" applyFont="1" applyFill="1" applyAlignment="1">
      <alignment vertical="top" wrapText="1"/>
    </xf>
    <xf numFmtId="0" fontId="53" fillId="3" borderId="0" xfId="0" applyFont="1" applyFill="1" applyAlignment="1">
      <alignment horizontal="left" vertical="top"/>
    </xf>
    <xf numFmtId="0" fontId="54" fillId="3" borderId="0" xfId="0" applyFont="1" applyFill="1" applyAlignment="1">
      <alignment horizontal="left" vertical="top" wrapText="1"/>
    </xf>
    <xf numFmtId="0" fontId="70" fillId="3" borderId="0" xfId="0" applyFont="1" applyFill="1" applyAlignment="1">
      <alignment horizontal="right" vertical="center" wrapText="1"/>
    </xf>
    <xf numFmtId="0" fontId="62" fillId="3" borderId="0" xfId="61588" applyFont="1" applyFill="1" applyAlignment="1">
      <alignment horizontal="left"/>
    </xf>
    <xf numFmtId="0" fontId="53" fillId="3" borderId="1" xfId="0" applyFont="1" applyFill="1" applyBorder="1" applyAlignment="1">
      <alignment horizontal="center" vertical="center"/>
    </xf>
    <xf numFmtId="165" fontId="53" fillId="4" borderId="0" xfId="1" applyNumberFormat="1" applyFont="1" applyFill="1">
      <protection locked="0"/>
    </xf>
    <xf numFmtId="0" fontId="53" fillId="0" borderId="1" xfId="0" quotePrefix="1" applyFont="1" applyBorder="1" applyAlignment="1">
      <alignment horizontal="center"/>
    </xf>
    <xf numFmtId="0" fontId="53" fillId="0" borderId="0" xfId="0" quotePrefix="1" applyFont="1" applyAlignment="1">
      <alignment horizontal="center"/>
    </xf>
    <xf numFmtId="165" fontId="68" fillId="4" borderId="0" xfId="1" applyNumberFormat="1" applyFont="1" applyFill="1">
      <protection locked="0"/>
    </xf>
    <xf numFmtId="165" fontId="62" fillId="4" borderId="0" xfId="1" applyNumberFormat="1" applyFont="1" applyFill="1">
      <protection locked="0"/>
    </xf>
    <xf numFmtId="0" fontId="79" fillId="7" borderId="0" xfId="61610" applyFont="1" applyFill="1"/>
    <xf numFmtId="0" fontId="79" fillId="5" borderId="0" xfId="61610" applyFont="1" applyFill="1"/>
    <xf numFmtId="0" fontId="79" fillId="2" borderId="0" xfId="61610" applyFont="1" applyFill="1"/>
    <xf numFmtId="0" fontId="162" fillId="0" borderId="0" xfId="13" applyFont="1" applyAlignment="1">
      <alignment horizontal="center"/>
    </xf>
    <xf numFmtId="0" fontId="162" fillId="0" borderId="0" xfId="13" applyFont="1"/>
    <xf numFmtId="0" fontId="79" fillId="0" borderId="0" xfId="13" applyFont="1"/>
    <xf numFmtId="165" fontId="53" fillId="0" borderId="0" xfId="4" applyNumberFormat="1" applyFont="1"/>
    <xf numFmtId="0" fontId="79" fillId="0" borderId="0" xfId="61610" applyFont="1"/>
    <xf numFmtId="43" fontId="79" fillId="2" borderId="0" xfId="1" applyFont="1" applyFill="1">
      <protection locked="0"/>
    </xf>
    <xf numFmtId="0" fontId="163" fillId="7" borderId="0" xfId="61610" applyFont="1" applyFill="1"/>
    <xf numFmtId="165" fontId="163" fillId="7" borderId="0" xfId="1" applyNumberFormat="1" applyFont="1" applyFill="1">
      <protection locked="0"/>
    </xf>
    <xf numFmtId="43" fontId="163" fillId="7" borderId="0" xfId="61610" applyNumberFormat="1" applyFont="1" applyFill="1"/>
    <xf numFmtId="43" fontId="162" fillId="7" borderId="0" xfId="61610" applyNumberFormat="1" applyFont="1" applyFill="1"/>
    <xf numFmtId="41" fontId="163" fillId="7" borderId="0" xfId="61610" applyNumberFormat="1" applyFont="1" applyFill="1"/>
    <xf numFmtId="0" fontId="164" fillId="7" borderId="0" xfId="61610" applyFont="1" applyFill="1"/>
    <xf numFmtId="0" fontId="164" fillId="2" borderId="0" xfId="61610" applyFont="1" applyFill="1"/>
    <xf numFmtId="41" fontId="79" fillId="7" borderId="0" xfId="61610" applyNumberFormat="1" applyFont="1" applyFill="1"/>
    <xf numFmtId="43" fontId="79" fillId="7" borderId="0" xfId="61610" applyNumberFormat="1" applyFont="1" applyFill="1"/>
    <xf numFmtId="213" fontId="54" fillId="0" borderId="0" xfId="0" applyNumberFormat="1" applyFont="1"/>
    <xf numFmtId="0" fontId="79" fillId="3" borderId="0" xfId="13" applyFont="1" applyFill="1"/>
    <xf numFmtId="165" fontId="53" fillId="3" borderId="0" xfId="4" applyNumberFormat="1" applyFont="1" applyFill="1"/>
    <xf numFmtId="0" fontId="79" fillId="3" borderId="0" xfId="61610" applyFont="1" applyFill="1"/>
    <xf numFmtId="165" fontId="53" fillId="7" borderId="0" xfId="61611" applyNumberFormat="1" applyFont="1" applyFill="1"/>
    <xf numFmtId="0" fontId="100" fillId="4" borderId="0" xfId="62045" applyFont="1" applyFill="1"/>
    <xf numFmtId="0" fontId="79" fillId="4" borderId="0" xfId="62045" applyFont="1" applyFill="1"/>
    <xf numFmtId="0" fontId="162" fillId="3" borderId="0" xfId="13" applyFont="1" applyFill="1" applyAlignment="1">
      <alignment horizontal="center" vertical="center"/>
    </xf>
    <xf numFmtId="0" fontId="99" fillId="0" borderId="0" xfId="13" applyFont="1" applyAlignment="1">
      <alignment vertical="center"/>
    </xf>
    <xf numFmtId="165" fontId="100" fillId="4" borderId="0" xfId="62045" applyNumberFormat="1" applyFont="1" applyFill="1"/>
    <xf numFmtId="165" fontId="79" fillId="4" borderId="0" xfId="62045" applyNumberFormat="1" applyFont="1" applyFill="1"/>
    <xf numFmtId="37" fontId="53" fillId="0" borderId="0" xfId="10148" applyNumberFormat="1" applyFont="1" applyAlignment="1">
      <alignment vertical="center"/>
    </xf>
    <xf numFmtId="41" fontId="163" fillId="4" borderId="0" xfId="62045" applyNumberFormat="1" applyFont="1" applyFill="1"/>
    <xf numFmtId="41" fontId="100" fillId="4" borderId="0" xfId="62045" applyNumberFormat="1" applyFont="1" applyFill="1"/>
    <xf numFmtId="0" fontId="162" fillId="4" borderId="0" xfId="62045" applyFont="1" applyFill="1"/>
    <xf numFmtId="165" fontId="100" fillId="4" borderId="0" xfId="1" applyNumberFormat="1" applyFont="1" applyFill="1">
      <protection locked="0"/>
    </xf>
    <xf numFmtId="165" fontId="79" fillId="4" borderId="0" xfId="1" applyNumberFormat="1" applyFont="1" applyFill="1">
      <protection locked="0"/>
    </xf>
    <xf numFmtId="165" fontId="163" fillId="4" borderId="0" xfId="1" applyNumberFormat="1" applyFont="1" applyFill="1">
      <protection locked="0"/>
    </xf>
    <xf numFmtId="165" fontId="163" fillId="4" borderId="0" xfId="62045" applyNumberFormat="1" applyFont="1" applyFill="1"/>
    <xf numFmtId="0" fontId="163" fillId="4" borderId="0" xfId="62045" applyFont="1" applyFill="1"/>
    <xf numFmtId="165" fontId="79" fillId="4" borderId="9" xfId="62045" applyNumberFormat="1" applyFont="1" applyFill="1" applyBorder="1"/>
    <xf numFmtId="165" fontId="79" fillId="4" borderId="0" xfId="1" applyNumberFormat="1" applyFont="1" applyFill="1" applyBorder="1">
      <protection locked="0"/>
    </xf>
    <xf numFmtId="165" fontId="79" fillId="4" borderId="9" xfId="1" applyNumberFormat="1" applyFont="1" applyFill="1" applyBorder="1">
      <protection locked="0"/>
    </xf>
    <xf numFmtId="0" fontId="162" fillId="4" borderId="10" xfId="62045" applyFont="1" applyFill="1" applyBorder="1"/>
    <xf numFmtId="165" fontId="162" fillId="4" borderId="2" xfId="62045" applyNumberFormat="1" applyFont="1" applyFill="1" applyBorder="1"/>
    <xf numFmtId="165" fontId="162" fillId="4" borderId="11" xfId="62045" applyNumberFormat="1" applyFont="1" applyFill="1" applyBorder="1"/>
    <xf numFmtId="165" fontId="162" fillId="4" borderId="0" xfId="62045" applyNumberFormat="1" applyFont="1" applyFill="1"/>
    <xf numFmtId="4" fontId="79" fillId="4" borderId="0" xfId="62045" applyNumberFormat="1" applyFont="1" applyFill="1"/>
    <xf numFmtId="165" fontId="53" fillId="4" borderId="0" xfId="62046" applyNumberFormat="1" applyFont="1" applyFill="1"/>
    <xf numFmtId="0" fontId="100" fillId="0" borderId="0" xfId="62045" applyFont="1"/>
    <xf numFmtId="0" fontId="79" fillId="4" borderId="0" xfId="62044" applyFont="1" applyFill="1"/>
    <xf numFmtId="0" fontId="162" fillId="3" borderId="0" xfId="13" applyFont="1" applyFill="1" applyAlignment="1">
      <alignment vertical="center"/>
    </xf>
    <xf numFmtId="0" fontId="79" fillId="3" borderId="0" xfId="62044" applyFont="1" applyFill="1"/>
    <xf numFmtId="0" fontId="79" fillId="3" borderId="0" xfId="62044" applyFont="1" applyFill="1" applyAlignment="1">
      <alignment horizontal="center"/>
    </xf>
    <xf numFmtId="0" fontId="79" fillId="0" borderId="0" xfId="62044" applyFont="1" applyAlignment="1">
      <alignment horizontal="center"/>
    </xf>
    <xf numFmtId="0" fontId="79" fillId="0" borderId="0" xfId="62044" applyFont="1"/>
    <xf numFmtId="0" fontId="79" fillId="4" borderId="0" xfId="61588" applyFont="1" applyFill="1"/>
    <xf numFmtId="0" fontId="79" fillId="3" borderId="0" xfId="61588" applyFont="1" applyFill="1"/>
    <xf numFmtId="0" fontId="79" fillId="3" borderId="0" xfId="61588" applyFont="1" applyFill="1" applyAlignment="1">
      <alignment vertical="center"/>
    </xf>
    <xf numFmtId="0" fontId="79" fillId="4" borderId="0" xfId="61588" applyFont="1" applyFill="1" applyAlignment="1">
      <alignment vertical="center"/>
    </xf>
    <xf numFmtId="0" fontId="79" fillId="3" borderId="0" xfId="61588" applyFont="1" applyFill="1" applyAlignment="1">
      <alignment horizontal="center"/>
    </xf>
    <xf numFmtId="0" fontId="79" fillId="4" borderId="0" xfId="61588" applyFont="1" applyFill="1" applyAlignment="1">
      <alignment horizontal="center"/>
    </xf>
    <xf numFmtId="0" fontId="79" fillId="4" borderId="0" xfId="61801" applyFont="1" applyFill="1"/>
    <xf numFmtId="0" fontId="100" fillId="3" borderId="0" xfId="13" applyFont="1" applyFill="1"/>
    <xf numFmtId="0" fontId="79" fillId="3" borderId="0" xfId="61801" applyFont="1" applyFill="1"/>
    <xf numFmtId="0" fontId="100" fillId="3" borderId="0" xfId="61801" applyFont="1" applyFill="1"/>
    <xf numFmtId="0" fontId="79" fillId="0" borderId="0" xfId="61801" applyFont="1"/>
    <xf numFmtId="0" fontId="100" fillId="0" borderId="0" xfId="61801" applyFont="1"/>
    <xf numFmtId="0" fontId="73" fillId="0" borderId="0" xfId="62120" applyFont="1"/>
    <xf numFmtId="0" fontId="62" fillId="3" borderId="0" xfId="62120" applyFont="1" applyFill="1" applyAlignment="1">
      <alignment vertical="center"/>
    </xf>
    <xf numFmtId="0" fontId="52" fillId="3" borderId="0" xfId="62120" applyFont="1" applyFill="1" applyAlignment="1">
      <alignment horizontal="left" vertical="center" wrapText="1"/>
    </xf>
    <xf numFmtId="0" fontId="64" fillId="2" borderId="32" xfId="62120" applyFont="1" applyFill="1" applyBorder="1" applyAlignment="1">
      <alignment horizontal="center" vertical="center" wrapText="1"/>
    </xf>
    <xf numFmtId="0" fontId="51" fillId="2" borderId="32" xfId="62121" applyFont="1" applyFill="1" applyBorder="1" applyAlignment="1">
      <alignment horizontal="center" vertical="center" wrapText="1"/>
    </xf>
    <xf numFmtId="0" fontId="64" fillId="3" borderId="32" xfId="62120" applyFont="1" applyFill="1" applyBorder="1" applyAlignment="1">
      <alignment vertical="center" wrapText="1"/>
    </xf>
    <xf numFmtId="49" fontId="64" fillId="3" borderId="32" xfId="62120" applyNumberFormat="1" applyFont="1" applyFill="1" applyBorder="1" applyAlignment="1">
      <alignment horizontal="center" vertical="center"/>
    </xf>
    <xf numFmtId="0" fontId="64" fillId="3" borderId="32" xfId="62120" applyFont="1" applyFill="1" applyBorder="1" applyAlignment="1">
      <alignment vertical="center"/>
    </xf>
    <xf numFmtId="165" fontId="51" fillId="0" borderId="33" xfId="62120" applyNumberFormat="1" applyFont="1" applyBorder="1" applyAlignment="1" applyProtection="1">
      <alignment horizontal="right" vertical="center" wrapText="1"/>
      <protection locked="0"/>
    </xf>
    <xf numFmtId="0" fontId="166" fillId="0" borderId="0" xfId="62120" applyFont="1"/>
    <xf numFmtId="0" fontId="62" fillId="3" borderId="32" xfId="62120" applyFont="1" applyFill="1" applyBorder="1" applyAlignment="1">
      <alignment vertical="center" wrapText="1"/>
    </xf>
    <xf numFmtId="49" fontId="62" fillId="3" borderId="32" xfId="62120" applyNumberFormat="1" applyFont="1" applyFill="1" applyBorder="1" applyAlignment="1">
      <alignment horizontal="center" vertical="center"/>
    </xf>
    <xf numFmtId="0" fontId="62" fillId="3" borderId="32" xfId="62120" applyFont="1" applyFill="1" applyBorder="1" applyAlignment="1">
      <alignment vertical="center"/>
    </xf>
    <xf numFmtId="165" fontId="62" fillId="3" borderId="32" xfId="62120" applyNumberFormat="1" applyFont="1" applyFill="1" applyBorder="1" applyAlignment="1">
      <alignment horizontal="right" vertical="center" wrapText="1"/>
    </xf>
    <xf numFmtId="0" fontId="62" fillId="3" borderId="32" xfId="62120" applyFont="1" applyFill="1" applyBorder="1" applyAlignment="1">
      <alignment horizontal="left" vertical="center" wrapText="1"/>
    </xf>
    <xf numFmtId="165" fontId="53" fillId="0" borderId="33" xfId="62120" applyNumberFormat="1" applyFont="1" applyBorder="1" applyAlignment="1" applyProtection="1">
      <alignment horizontal="right" vertical="center" wrapText="1"/>
      <protection locked="0"/>
    </xf>
    <xf numFmtId="0" fontId="62" fillId="3" borderId="32" xfId="62120" quotePrefix="1" applyFont="1" applyFill="1" applyBorder="1" applyAlignment="1">
      <alignment vertical="center" wrapText="1"/>
    </xf>
    <xf numFmtId="0" fontId="65" fillId="3" borderId="32" xfId="62120" applyFont="1" applyFill="1" applyBorder="1" applyAlignment="1">
      <alignment vertical="center" wrapText="1"/>
    </xf>
    <xf numFmtId="49" fontId="65" fillId="3" borderId="32" xfId="62120" applyNumberFormat="1" applyFont="1" applyFill="1" applyBorder="1" applyAlignment="1">
      <alignment horizontal="center" vertical="center"/>
    </xf>
    <xf numFmtId="0" fontId="50" fillId="3" borderId="32" xfId="62120" applyFont="1" applyFill="1" applyBorder="1" applyAlignment="1">
      <alignment vertical="center" wrapText="1"/>
    </xf>
    <xf numFmtId="0" fontId="64" fillId="3" borderId="0" xfId="62122" applyFont="1" applyFill="1" applyAlignment="1">
      <alignment vertical="center"/>
    </xf>
    <xf numFmtId="0" fontId="62" fillId="3" borderId="0" xfId="62122" applyFont="1" applyFill="1" applyAlignment="1">
      <alignment vertical="center"/>
    </xf>
    <xf numFmtId="0" fontId="62" fillId="3" borderId="0" xfId="62120" applyFont="1" applyFill="1" applyAlignment="1">
      <alignment horizontal="center" vertical="center"/>
    </xf>
    <xf numFmtId="165" fontId="51" fillId="0" borderId="33" xfId="424" applyNumberFormat="1" applyFont="1" applyBorder="1" applyAlignment="1" applyProtection="1">
      <alignment horizontal="right" vertical="center" wrapText="1"/>
      <protection locked="0"/>
    </xf>
    <xf numFmtId="165" fontId="62" fillId="0" borderId="33" xfId="62120" applyNumberFormat="1" applyFont="1" applyBorder="1" applyAlignment="1" applyProtection="1">
      <alignment horizontal="right" vertical="center" wrapText="1"/>
      <protection locked="0"/>
    </xf>
    <xf numFmtId="2" fontId="169" fillId="3" borderId="0" xfId="62123" applyNumberFormat="1" applyFont="1" applyFill="1" applyAlignment="1">
      <alignment vertical="center" wrapText="1"/>
    </xf>
    <xf numFmtId="2" fontId="169" fillId="3" borderId="0" xfId="62123" applyNumberFormat="1" applyFont="1" applyFill="1" applyAlignment="1">
      <alignment horizontal="left" vertical="center" wrapText="1"/>
    </xf>
    <xf numFmtId="43" fontId="62" fillId="0" borderId="0" xfId="62044" applyNumberFormat="1" applyFont="1"/>
    <xf numFmtId="0" fontId="106" fillId="0" borderId="0" xfId="0" applyFont="1" applyAlignment="1">
      <alignment horizontal="left"/>
    </xf>
    <xf numFmtId="0" fontId="171" fillId="40" borderId="34" xfId="0" applyFont="1" applyFill="1" applyBorder="1" applyAlignment="1">
      <alignment horizontal="center" vertical="justify"/>
    </xf>
    <xf numFmtId="0" fontId="171" fillId="0" borderId="34" xfId="0" applyFont="1" applyBorder="1" applyAlignment="1">
      <alignment horizontal="left"/>
    </xf>
    <xf numFmtId="0" fontId="106" fillId="0" borderId="34" xfId="0" applyFont="1" applyBorder="1" applyAlignment="1">
      <alignment horizontal="left"/>
    </xf>
    <xf numFmtId="165" fontId="166" fillId="0" borderId="0" xfId="62120" applyNumberFormat="1" applyFont="1"/>
    <xf numFmtId="165" fontId="106" fillId="0" borderId="34" xfId="1" applyNumberFormat="1" applyFont="1" applyBorder="1" applyAlignment="1">
      <alignment horizontal="left"/>
      <protection locked="0"/>
    </xf>
    <xf numFmtId="165" fontId="171" fillId="40" borderId="34" xfId="1" applyNumberFormat="1" applyFont="1" applyFill="1" applyBorder="1" applyAlignment="1">
      <alignment horizontal="center" vertical="justify"/>
      <protection locked="0"/>
    </xf>
    <xf numFmtId="165" fontId="0" fillId="0" borderId="0" xfId="1" applyNumberFormat="1" applyFont="1">
      <protection locked="0"/>
    </xf>
    <xf numFmtId="0" fontId="106" fillId="40" borderId="34" xfId="0" applyFont="1" applyFill="1" applyBorder="1" applyAlignment="1">
      <alignment horizontal="left"/>
    </xf>
    <xf numFmtId="43" fontId="106" fillId="0" borderId="34" xfId="0" applyNumberFormat="1" applyFont="1" applyBorder="1" applyAlignment="1">
      <alignment horizontal="left"/>
    </xf>
    <xf numFmtId="37" fontId="106" fillId="0" borderId="34" xfId="0" applyNumberFormat="1" applyFont="1" applyBorder="1" applyAlignment="1">
      <alignment horizontal="left"/>
    </xf>
    <xf numFmtId="10" fontId="106" fillId="0" borderId="34" xfId="0" applyNumberFormat="1" applyFont="1" applyBorder="1" applyAlignment="1">
      <alignment horizontal="left"/>
    </xf>
    <xf numFmtId="0" fontId="64" fillId="3" borderId="0" xfId="0" applyFont="1" applyFill="1" applyAlignment="1">
      <alignment horizontal="center" vertical="center"/>
    </xf>
    <xf numFmtId="0" fontId="62" fillId="3" borderId="0" xfId="61801" applyFont="1" applyFill="1"/>
    <xf numFmtId="0" fontId="53" fillId="4" borderId="0" xfId="61801" applyFont="1" applyFill="1"/>
    <xf numFmtId="165" fontId="53" fillId="3" borderId="0" xfId="1" applyNumberFormat="1" applyFont="1" applyFill="1" applyBorder="1">
      <protection locked="0"/>
    </xf>
    <xf numFmtId="10" fontId="100" fillId="6" borderId="1" xfId="22" applyNumberFormat="1" applyFont="1" applyFill="1" applyBorder="1" applyAlignment="1">
      <alignment vertical="center"/>
      <protection locked="0"/>
    </xf>
    <xf numFmtId="165" fontId="62" fillId="4" borderId="0" xfId="62044" applyNumberFormat="1" applyFont="1" applyFill="1"/>
    <xf numFmtId="213" fontId="97" fillId="0" borderId="1" xfId="0" applyNumberFormat="1" applyFont="1" applyBorder="1"/>
    <xf numFmtId="213" fontId="172" fillId="7" borderId="1" xfId="0" applyNumberFormat="1" applyFont="1" applyFill="1" applyBorder="1"/>
    <xf numFmtId="43" fontId="53" fillId="0" borderId="1" xfId="1" applyFont="1" applyFill="1" applyBorder="1" applyAlignment="1">
      <alignment horizontal="left" vertical="center" wrapText="1"/>
      <protection locked="0"/>
    </xf>
    <xf numFmtId="0" fontId="100" fillId="0" borderId="1" xfId="6" applyFont="1" applyFill="1" applyBorder="1" applyAlignment="1">
      <alignment horizontal="left" vertical="center" wrapText="1"/>
    </xf>
    <xf numFmtId="43" fontId="79" fillId="4" borderId="0" xfId="1" applyFont="1" applyFill="1">
      <protection locked="0"/>
    </xf>
    <xf numFmtId="0" fontId="100" fillId="0" borderId="32" xfId="6" applyFont="1" applyBorder="1" applyAlignment="1">
      <alignment horizontal="left" vertical="center" wrapText="1"/>
    </xf>
    <xf numFmtId="10" fontId="53" fillId="0" borderId="1" xfId="0" applyNumberFormat="1" applyFont="1" applyFill="1" applyBorder="1" applyAlignment="1">
      <alignment vertical="center"/>
    </xf>
    <xf numFmtId="43" fontId="79" fillId="4" borderId="0" xfId="61801" applyNumberFormat="1" applyFont="1" applyFill="1"/>
    <xf numFmtId="10" fontId="100" fillId="0" borderId="1" xfId="22" applyNumberFormat="1" applyFont="1" applyFill="1" applyBorder="1" applyAlignment="1">
      <alignment vertical="center"/>
      <protection locked="0"/>
    </xf>
    <xf numFmtId="49" fontId="51" fillId="8" borderId="12" xfId="0" applyNumberFormat="1" applyFont="1" applyFill="1" applyBorder="1" applyAlignment="1">
      <alignment horizontal="center" vertical="center" wrapText="1"/>
    </xf>
    <xf numFmtId="10" fontId="53" fillId="0" borderId="32" xfId="4" applyNumberFormat="1" applyFont="1" applyFill="1" applyBorder="1" applyAlignment="1" applyProtection="1">
      <alignment horizontal="right" vertical="center" wrapText="1"/>
    </xf>
    <xf numFmtId="43" fontId="53" fillId="3" borderId="1" xfId="1" applyFont="1" applyFill="1" applyBorder="1" applyAlignment="1">
      <alignment horizontal="right" vertical="center" wrapText="1"/>
      <protection locked="0"/>
    </xf>
    <xf numFmtId="0" fontId="51" fillId="2" borderId="0" xfId="0" applyFont="1" applyFill="1" applyAlignment="1">
      <alignment horizontal="left" vertical="top" wrapText="1"/>
    </xf>
    <xf numFmtId="0" fontId="53" fillId="2" borderId="0" xfId="0" applyFont="1" applyFill="1" applyAlignment="1">
      <alignment horizontal="left" vertical="top" wrapText="1"/>
    </xf>
    <xf numFmtId="0" fontId="53" fillId="2" borderId="0" xfId="0" applyFont="1" applyFill="1" applyAlignment="1">
      <alignment horizontal="left" vertical="top"/>
    </xf>
    <xf numFmtId="15" fontId="53" fillId="2" borderId="0" xfId="0" applyNumberFormat="1" applyFont="1" applyFill="1" applyAlignment="1">
      <alignment horizontal="left" vertical="top"/>
    </xf>
    <xf numFmtId="0" fontId="158" fillId="2" borderId="1" xfId="0" applyFont="1" applyFill="1" applyBorder="1" applyAlignment="1">
      <alignment horizontal="left" vertical="top"/>
    </xf>
    <xf numFmtId="0" fontId="158" fillId="2" borderId="1" xfId="0" applyFont="1" applyFill="1" applyBorder="1" applyAlignment="1">
      <alignment horizontal="center" vertical="top"/>
    </xf>
    <xf numFmtId="0" fontId="99" fillId="3" borderId="0" xfId="0" applyFont="1" applyFill="1" applyAlignment="1">
      <alignment horizontal="center"/>
    </xf>
    <xf numFmtId="165" fontId="51" fillId="3" borderId="0" xfId="1" applyNumberFormat="1" applyFont="1" applyFill="1" applyAlignment="1">
      <alignment horizontal="center"/>
      <protection locked="0"/>
    </xf>
    <xf numFmtId="0" fontId="51" fillId="3" borderId="0" xfId="0" applyFont="1" applyFill="1" applyAlignment="1">
      <alignment horizontal="left"/>
    </xf>
    <xf numFmtId="49" fontId="51" fillId="8" borderId="3" xfId="0" applyNumberFormat="1" applyFont="1" applyFill="1" applyBorder="1" applyAlignment="1">
      <alignment horizontal="center" vertical="center" wrapText="1"/>
    </xf>
    <xf numFmtId="49" fontId="51" fillId="8" borderId="4" xfId="0" applyNumberFormat="1" applyFont="1" applyFill="1" applyBorder="1" applyAlignment="1">
      <alignment horizontal="center" vertical="center" wrapText="1"/>
    </xf>
    <xf numFmtId="49" fontId="51" fillId="8" borderId="12" xfId="0" applyNumberFormat="1" applyFont="1" applyFill="1" applyBorder="1" applyAlignment="1">
      <alignment horizontal="center" vertical="center" wrapText="1"/>
    </xf>
    <xf numFmtId="49" fontId="51" fillId="8" borderId="13" xfId="0" applyNumberFormat="1" applyFont="1" applyFill="1" applyBorder="1" applyAlignment="1">
      <alignment horizontal="center" vertical="center" wrapText="1"/>
    </xf>
    <xf numFmtId="0" fontId="49" fillId="3" borderId="0" xfId="0" applyFont="1" applyFill="1" applyAlignment="1">
      <alignment horizontal="center"/>
    </xf>
    <xf numFmtId="15" fontId="53" fillId="3" borderId="0" xfId="0" applyNumberFormat="1" applyFont="1" applyFill="1" applyAlignment="1">
      <alignment horizontal="left"/>
    </xf>
    <xf numFmtId="0" fontId="161" fillId="3" borderId="0" xfId="0" applyFont="1" applyFill="1" applyAlignment="1">
      <alignment horizontal="right" vertical="center" wrapText="1"/>
    </xf>
    <xf numFmtId="0" fontId="74" fillId="3" borderId="0" xfId="0" applyFont="1" applyFill="1" applyAlignment="1">
      <alignment horizontal="right" vertical="center" wrapText="1"/>
    </xf>
    <xf numFmtId="0" fontId="49" fillId="3" borderId="0" xfId="0" applyFont="1" applyFill="1" applyAlignment="1">
      <alignment horizontal="center" vertical="center" wrapText="1"/>
    </xf>
    <xf numFmtId="0" fontId="50" fillId="3" borderId="0" xfId="0" applyFont="1" applyFill="1" applyAlignment="1">
      <alignment horizontal="center" vertical="center"/>
    </xf>
    <xf numFmtId="0" fontId="63" fillId="3" borderId="0" xfId="0" applyFont="1" applyFill="1" applyAlignment="1">
      <alignment horizontal="left" vertical="center" wrapText="1"/>
    </xf>
    <xf numFmtId="0" fontId="53" fillId="3" borderId="0" xfId="0" applyFont="1" applyFill="1" applyAlignment="1">
      <alignment horizontal="left" vertical="center" wrapText="1"/>
    </xf>
    <xf numFmtId="0" fontId="53" fillId="3" borderId="0" xfId="0" applyFont="1" applyFill="1" applyAlignment="1">
      <alignment horizontal="left" vertical="center"/>
    </xf>
    <xf numFmtId="0" fontId="63" fillId="3" borderId="0" xfId="0" applyFont="1" applyFill="1" applyAlignment="1">
      <alignment vertical="center" wrapText="1"/>
    </xf>
    <xf numFmtId="0" fontId="63" fillId="3" borderId="0" xfId="0" applyFont="1" applyFill="1" applyAlignment="1">
      <alignment vertical="top" wrapText="1"/>
    </xf>
    <xf numFmtId="0" fontId="67" fillId="3" borderId="0" xfId="0" applyFont="1" applyFill="1" applyAlignment="1">
      <alignment vertical="top" wrapText="1"/>
    </xf>
    <xf numFmtId="0" fontId="47" fillId="3" borderId="0" xfId="0" applyFont="1" applyFill="1" applyAlignment="1">
      <alignment horizontal="right" vertical="center" wrapText="1"/>
    </xf>
    <xf numFmtId="0" fontId="48" fillId="3" borderId="0" xfId="0" applyFont="1" applyFill="1" applyAlignment="1">
      <alignment horizontal="right" vertical="center" wrapText="1"/>
    </xf>
    <xf numFmtId="0" fontId="70" fillId="3" borderId="0" xfId="0" applyFont="1" applyFill="1" applyAlignment="1">
      <alignment horizontal="right" vertical="center" wrapText="1"/>
    </xf>
    <xf numFmtId="0" fontId="48" fillId="3" borderId="0" xfId="0" applyFont="1" applyFill="1" applyAlignment="1">
      <alignment horizontal="center" vertical="center" wrapText="1"/>
    </xf>
    <xf numFmtId="0" fontId="52" fillId="3" borderId="0" xfId="0" applyFont="1" applyFill="1" applyAlignment="1">
      <alignment horizontal="left" vertical="top" wrapText="1"/>
    </xf>
    <xf numFmtId="0" fontId="53" fillId="3" borderId="0" xfId="0" applyFont="1" applyFill="1" applyAlignment="1">
      <alignment horizontal="left" vertical="top"/>
    </xf>
    <xf numFmtId="0" fontId="54" fillId="3" borderId="0" xfId="0" applyFont="1" applyFill="1" applyAlignment="1">
      <alignment horizontal="left" vertical="top" wrapText="1"/>
    </xf>
    <xf numFmtId="0" fontId="63" fillId="3" borderId="0" xfId="0" applyFont="1" applyFill="1" applyAlignment="1">
      <alignment horizontal="left" vertical="top" wrapText="1"/>
    </xf>
    <xf numFmtId="0" fontId="53" fillId="3" borderId="0" xfId="0" applyFont="1" applyFill="1" applyAlignment="1">
      <alignment horizontal="left" vertical="top" wrapText="1"/>
    </xf>
    <xf numFmtId="0" fontId="62" fillId="3" borderId="0" xfId="0" applyFont="1" applyFill="1" applyAlignment="1">
      <alignment horizontal="left" vertical="top" wrapText="1"/>
    </xf>
    <xf numFmtId="0" fontId="62" fillId="3" borderId="0" xfId="62122" applyFont="1" applyFill="1" applyAlignment="1">
      <alignment horizontal="center" vertical="center"/>
    </xf>
    <xf numFmtId="0" fontId="64" fillId="3" borderId="0" xfId="62122" applyFont="1" applyFill="1" applyAlignment="1">
      <alignment horizontal="left" vertical="center"/>
    </xf>
    <xf numFmtId="0" fontId="64" fillId="3" borderId="0" xfId="62122" applyFont="1" applyFill="1" applyAlignment="1">
      <alignment vertical="center"/>
    </xf>
    <xf numFmtId="0" fontId="170" fillId="3" borderId="0" xfId="62120" applyFont="1" applyFill="1" applyAlignment="1">
      <alignment horizontal="left" vertical="center" wrapText="1"/>
    </xf>
    <xf numFmtId="0" fontId="170" fillId="3" borderId="0" xfId="62120" applyFont="1" applyFill="1" applyAlignment="1">
      <alignment horizontal="left" vertical="center"/>
    </xf>
    <xf numFmtId="214" fontId="62" fillId="3" borderId="0" xfId="62120" applyNumberFormat="1" applyFont="1" applyFill="1" applyAlignment="1">
      <alignment horizontal="left" vertical="center" wrapText="1"/>
    </xf>
    <xf numFmtId="0" fontId="165" fillId="3" borderId="0" xfId="62120" applyFont="1" applyFill="1" applyAlignment="1">
      <alignment horizontal="right" vertical="center" wrapText="1"/>
    </xf>
    <xf numFmtId="0" fontId="167" fillId="3" borderId="0" xfId="62120" applyFont="1" applyFill="1" applyAlignment="1">
      <alignment horizontal="right" vertical="center" wrapText="1"/>
    </xf>
    <xf numFmtId="0" fontId="168" fillId="3" borderId="0" xfId="62120" applyFont="1" applyFill="1" applyAlignment="1">
      <alignment horizontal="center" vertical="center" wrapText="1"/>
    </xf>
    <xf numFmtId="0" fontId="65" fillId="3" borderId="0" xfId="62120" applyFont="1" applyFill="1" applyAlignment="1">
      <alignment horizontal="center" vertical="center" wrapText="1"/>
    </xf>
    <xf numFmtId="0" fontId="65" fillId="3" borderId="0" xfId="62120" applyFont="1" applyFill="1" applyAlignment="1">
      <alignment horizontal="center" vertical="center"/>
    </xf>
    <xf numFmtId="0" fontId="52" fillId="3" borderId="0" xfId="62120" applyFont="1" applyFill="1" applyAlignment="1">
      <alignment horizontal="left" vertical="center" wrapText="1"/>
    </xf>
    <xf numFmtId="0" fontId="62" fillId="3" borderId="0" xfId="62120" applyFont="1" applyFill="1" applyAlignment="1">
      <alignment horizontal="left" vertical="center" wrapText="1"/>
    </xf>
    <xf numFmtId="0" fontId="49" fillId="0" borderId="0" xfId="0" applyFont="1" applyAlignment="1">
      <alignment horizontal="center" vertical="center" wrapText="1"/>
    </xf>
    <xf numFmtId="15" fontId="62" fillId="3" borderId="0" xfId="0" applyNumberFormat="1" applyFont="1" applyFill="1" applyAlignment="1">
      <alignment horizontal="left"/>
    </xf>
    <xf numFmtId="0" fontId="52" fillId="3" borderId="0" xfId="0" applyFont="1" applyFill="1" applyAlignment="1">
      <alignment horizontal="left" vertical="center" wrapText="1"/>
    </xf>
    <xf numFmtId="0" fontId="51" fillId="3" borderId="0" xfId="0" applyFont="1" applyFill="1" applyAlignment="1">
      <alignment horizontal="left" vertical="center"/>
    </xf>
    <xf numFmtId="0" fontId="67" fillId="3" borderId="0" xfId="0" applyFont="1" applyFill="1" applyAlignment="1">
      <alignment horizontal="left" vertical="center" wrapText="1"/>
    </xf>
    <xf numFmtId="0" fontId="64" fillId="8" borderId="3" xfId="61588" applyFont="1" applyFill="1" applyBorder="1" applyAlignment="1">
      <alignment horizontal="center" vertical="center" wrapText="1"/>
    </xf>
    <xf numFmtId="0" fontId="64" fillId="8" borderId="4" xfId="61588" applyFont="1" applyFill="1" applyBorder="1" applyAlignment="1">
      <alignment horizontal="center" vertical="center" wrapText="1"/>
    </xf>
    <xf numFmtId="0" fontId="64" fillId="8" borderId="12" xfId="61588" applyFont="1" applyFill="1" applyBorder="1" applyAlignment="1">
      <alignment horizontal="center" vertical="center" wrapText="1"/>
    </xf>
    <xf numFmtId="0" fontId="64" fillId="8" borderId="13" xfId="61588" applyFont="1" applyFill="1" applyBorder="1" applyAlignment="1">
      <alignment horizontal="center" vertical="center" wrapText="1"/>
    </xf>
    <xf numFmtId="0" fontId="62" fillId="3" borderId="0" xfId="61588" applyFont="1" applyFill="1" applyAlignment="1">
      <alignment horizontal="left"/>
    </xf>
    <xf numFmtId="0" fontId="55" fillId="8" borderId="3" xfId="61588" applyFont="1" applyFill="1" applyBorder="1" applyAlignment="1">
      <alignment horizontal="center" vertical="center" wrapText="1"/>
    </xf>
    <xf numFmtId="0" fontId="55" fillId="8" borderId="4" xfId="61588" applyFont="1" applyFill="1" applyBorder="1" applyAlignment="1">
      <alignment horizontal="center" vertical="center" wrapText="1"/>
    </xf>
    <xf numFmtId="0" fontId="62" fillId="3" borderId="0" xfId="13" applyFont="1" applyFill="1" applyAlignment="1">
      <alignment horizontal="left" vertical="top" wrapText="1"/>
    </xf>
    <xf numFmtId="0" fontId="53" fillId="3" borderId="1" xfId="0" applyFont="1" applyFill="1" applyBorder="1" applyAlignment="1">
      <alignment horizontal="center" vertical="center"/>
    </xf>
    <xf numFmtId="0" fontId="171" fillId="40" borderId="34" xfId="0" applyFont="1" applyFill="1" applyBorder="1" applyAlignment="1">
      <alignment horizontal="center" vertical="justify"/>
    </xf>
  </cellXfs>
  <cellStyles count="62202">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5"/>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9"/>
    <cellStyle name="20% - Accent1 31" xfId="62155"/>
    <cellStyle name="20% - Accent1 32" xfId="62170"/>
    <cellStyle name="20% - Accent1 33" xfId="62188"/>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6"/>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40"/>
    <cellStyle name="20% - Accent2 31" xfId="62156"/>
    <cellStyle name="20% - Accent2 32" xfId="62171"/>
    <cellStyle name="20% - Accent2 33" xfId="62189"/>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7"/>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41"/>
    <cellStyle name="20% - Accent3 31" xfId="62157"/>
    <cellStyle name="20% - Accent3 32" xfId="62172"/>
    <cellStyle name="20% - Accent3 33" xfId="62190"/>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8"/>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42"/>
    <cellStyle name="20% - Accent4 31" xfId="62158"/>
    <cellStyle name="20% - Accent4 32" xfId="62173"/>
    <cellStyle name="20% - Accent4 33" xfId="62191"/>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9"/>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3"/>
    <cellStyle name="20% - Accent5 31" xfId="62159"/>
    <cellStyle name="20% - Accent5 32" xfId="62174"/>
    <cellStyle name="20% - Accent5 33" xfId="62192"/>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30"/>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4"/>
    <cellStyle name="20% - Accent6 31" xfId="62160"/>
    <cellStyle name="20% - Accent6 32" xfId="62175"/>
    <cellStyle name="20% - Accent6 33" xfId="62193"/>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31"/>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5"/>
    <cellStyle name="40% - Accent1 31" xfId="62161"/>
    <cellStyle name="40% - Accent1 32" xfId="62176"/>
    <cellStyle name="40% - Accent1 33" xfId="62194"/>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32"/>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6"/>
    <cellStyle name="40% - Accent2 31" xfId="62162"/>
    <cellStyle name="40% - Accent2 32" xfId="62177"/>
    <cellStyle name="40% - Accent2 33" xfId="6219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33"/>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7"/>
    <cellStyle name="40% - Accent3 31" xfId="62163"/>
    <cellStyle name="40% - Accent3 32" xfId="62178"/>
    <cellStyle name="40% - Accent3 33" xfId="62196"/>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4"/>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8"/>
    <cellStyle name="40% - Accent4 31" xfId="62164"/>
    <cellStyle name="40% - Accent4 32" xfId="62179"/>
    <cellStyle name="40% - Accent4 33" xfId="62197"/>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5"/>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9"/>
    <cellStyle name="40% - Accent5 31" xfId="62165"/>
    <cellStyle name="40% - Accent5 32" xfId="62180"/>
    <cellStyle name="40% - Accent5 33" xfId="62198"/>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6"/>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50"/>
    <cellStyle name="40% - Accent6 31" xfId="62166"/>
    <cellStyle name="40% - Accent6 32" xfId="62181"/>
    <cellStyle name="40% - Accent6 33" xfId="62199"/>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51"/>
    <cellStyle name="Comma 27" xfId="25638"/>
    <cellStyle name="Comma 27 2" xfId="50866"/>
    <cellStyle name="Comma 28" xfId="62167"/>
    <cellStyle name="Comma 29" xfId="62182"/>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25" xfId="62122"/>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1 2" xfId="6212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25" xfId="62120"/>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4"/>
    <cellStyle name="Normal 81" xfId="62138"/>
    <cellStyle name="Normal 82" xfId="62153"/>
    <cellStyle name="Normal 83" xfId="62154"/>
    <cellStyle name="Normal 84" xfId="62169"/>
    <cellStyle name="Normal 85" xfId="62185"/>
    <cellStyle name="Normal 86" xfId="62186"/>
    <cellStyle name="Normal 87" xfId="62184"/>
    <cellStyle name="Normal 88" xfId="62187"/>
    <cellStyle name="Normal 89" xfId="62201"/>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Bao cao tai chinh 280405 3" xfId="62123"/>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7"/>
    <cellStyle name="Note 23" xfId="62152"/>
    <cellStyle name="Note 24" xfId="62168"/>
    <cellStyle name="Note 25" xfId="62183"/>
    <cellStyle name="Note 26" xfId="62200"/>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83344</xdr:colOff>
      <xdr:row>0</xdr:row>
      <xdr:rowOff>178593</xdr:rowOff>
    </xdr:from>
    <xdr:to>
      <xdr:col>0</xdr:col>
      <xdr:colOff>1332480</xdr:colOff>
      <xdr:row>1</xdr:row>
      <xdr:rowOff>166687</xdr:rowOff>
    </xdr:to>
    <xdr:pic>
      <xdr:nvPicPr>
        <xdr:cNvPr id="4" name="Picture 3" descr="image002">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344" y="178593"/>
          <a:ext cx="1249136"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2</xdr:row>
      <xdr:rowOff>152400</xdr:rowOff>
    </xdr:from>
    <xdr:to>
      <xdr:col>0</xdr:col>
      <xdr:colOff>1363436</xdr:colOff>
      <xdr:row>4</xdr:row>
      <xdr:rowOff>0</xdr:rowOff>
    </xdr:to>
    <xdr:pic>
      <xdr:nvPicPr>
        <xdr:cNvPr id="4" name="Picture 3" descr="image002">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942975"/>
          <a:ext cx="1249136"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xdr:colOff>
      <xdr:row>0</xdr:row>
      <xdr:rowOff>152400</xdr:rowOff>
    </xdr:from>
    <xdr:to>
      <xdr:col>1</xdr:col>
      <xdr:colOff>658586</xdr:colOff>
      <xdr:row>1</xdr:row>
      <xdr:rowOff>142875</xdr:rowOff>
    </xdr:to>
    <xdr:pic>
      <xdr:nvPicPr>
        <xdr:cNvPr id="4" name="Picture 3" descr="image002">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52400"/>
          <a:ext cx="1249136"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105833</xdr:colOff>
      <xdr:row>0</xdr:row>
      <xdr:rowOff>148167</xdr:rowOff>
    </xdr:from>
    <xdr:to>
      <xdr:col>0</xdr:col>
      <xdr:colOff>1354969</xdr:colOff>
      <xdr:row>1</xdr:row>
      <xdr:rowOff>52917</xdr:rowOff>
    </xdr:to>
    <xdr:pic>
      <xdr:nvPicPr>
        <xdr:cNvPr id="3" name="Picture 2" descr="image00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833" y="148167"/>
          <a:ext cx="1249136"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104775</xdr:colOff>
      <xdr:row>0</xdr:row>
      <xdr:rowOff>47625</xdr:rowOff>
    </xdr:from>
    <xdr:to>
      <xdr:col>1</xdr:col>
      <xdr:colOff>744311</xdr:colOff>
      <xdr:row>1</xdr:row>
      <xdr:rowOff>38100</xdr:rowOff>
    </xdr:to>
    <xdr:pic>
      <xdr:nvPicPr>
        <xdr:cNvPr id="4" name="Picture 3" descr="image002">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47625"/>
          <a:ext cx="1249136"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104775</xdr:colOff>
      <xdr:row>0</xdr:row>
      <xdr:rowOff>142875</xdr:rowOff>
    </xdr:from>
    <xdr:to>
      <xdr:col>1</xdr:col>
      <xdr:colOff>972911</xdr:colOff>
      <xdr:row>1</xdr:row>
      <xdr:rowOff>104775</xdr:rowOff>
    </xdr:to>
    <xdr:pic>
      <xdr:nvPicPr>
        <xdr:cNvPr id="4" name="Picture 3" descr="image002">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142875"/>
          <a:ext cx="1249136"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211667</xdr:colOff>
      <xdr:row>0</xdr:row>
      <xdr:rowOff>137583</xdr:rowOff>
    </xdr:from>
    <xdr:to>
      <xdr:col>1</xdr:col>
      <xdr:colOff>1132720</xdr:colOff>
      <xdr:row>1</xdr:row>
      <xdr:rowOff>74083</xdr:rowOff>
    </xdr:to>
    <xdr:pic>
      <xdr:nvPicPr>
        <xdr:cNvPr id="3" name="Picture 2" descr="image00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67" y="137583"/>
          <a:ext cx="1249136"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190500</xdr:colOff>
      <xdr:row>0</xdr:row>
      <xdr:rowOff>104775</xdr:rowOff>
    </xdr:from>
    <xdr:to>
      <xdr:col>1</xdr:col>
      <xdr:colOff>906236</xdr:colOff>
      <xdr:row>1</xdr:row>
      <xdr:rowOff>95250</xdr:rowOff>
    </xdr:to>
    <xdr:pic>
      <xdr:nvPicPr>
        <xdr:cNvPr id="4" name="Picture 3" descr="image002">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104775"/>
          <a:ext cx="1249136"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69"/>
  <sheetViews>
    <sheetView topLeftCell="A67" workbookViewId="0">
      <selection activeCell="D8" sqref="D8:G8"/>
    </sheetView>
  </sheetViews>
  <sheetFormatPr defaultColWidth="9.140625" defaultRowHeight="15"/>
  <cols>
    <col min="1" max="1" width="9.140625" style="315"/>
    <col min="2" max="2" width="7.140625" style="315" customWidth="1"/>
    <col min="3" max="3" width="57.140625" style="315" customWidth="1"/>
    <col min="4" max="4" width="18.140625" style="315" customWidth="1"/>
    <col min="5" max="5" width="23.5703125" style="315" customWidth="1"/>
    <col min="6" max="9" width="9.140625" style="315"/>
    <col min="10" max="10" width="14.140625" style="315" customWidth="1"/>
    <col min="11" max="16384" width="9.140625" style="315"/>
  </cols>
  <sheetData>
    <row r="1" spans="1:10">
      <c r="A1" s="314" t="s">
        <v>487</v>
      </c>
      <c r="C1" s="316" t="s">
        <v>1164</v>
      </c>
      <c r="D1" s="317"/>
    </row>
    <row r="2" spans="1:10" ht="21.75" customHeight="1">
      <c r="C2" s="318" t="s">
        <v>1165</v>
      </c>
      <c r="D2" s="317"/>
    </row>
    <row r="3" spans="1:10">
      <c r="D3" s="317"/>
    </row>
    <row r="4" spans="1:10">
      <c r="A4" s="314" t="s">
        <v>488</v>
      </c>
      <c r="D4" s="317"/>
    </row>
    <row r="5" spans="1:10" ht="20.100000000000001" customHeight="1">
      <c r="A5" s="314"/>
      <c r="C5" s="319" t="s">
        <v>426</v>
      </c>
      <c r="D5" s="512" t="s">
        <v>1117</v>
      </c>
      <c r="E5" s="512"/>
      <c r="F5" s="512"/>
      <c r="G5" s="512"/>
      <c r="H5" s="343"/>
      <c r="I5" s="343"/>
    </row>
    <row r="6" spans="1:10" ht="20.100000000000001" customHeight="1">
      <c r="A6" s="314"/>
      <c r="C6" s="320" t="s">
        <v>425</v>
      </c>
      <c r="D6" s="513" t="s">
        <v>1119</v>
      </c>
      <c r="E6" s="514"/>
      <c r="F6" s="514"/>
      <c r="G6" s="514"/>
      <c r="H6" s="343"/>
      <c r="I6" s="343"/>
    </row>
    <row r="7" spans="1:10" ht="20.100000000000001" customHeight="1">
      <c r="C7" s="321" t="s">
        <v>489</v>
      </c>
      <c r="D7" s="513" t="s">
        <v>1120</v>
      </c>
      <c r="E7" s="513"/>
      <c r="F7" s="513"/>
      <c r="G7" s="513"/>
      <c r="H7" s="344"/>
      <c r="I7" s="344"/>
    </row>
    <row r="8" spans="1:10" ht="20.100000000000001" customHeight="1">
      <c r="C8" s="288" t="s">
        <v>585</v>
      </c>
      <c r="D8" s="513" t="s">
        <v>1123</v>
      </c>
      <c r="E8" s="513"/>
      <c r="F8" s="513"/>
      <c r="G8" s="513"/>
      <c r="H8" s="344"/>
      <c r="I8" s="344"/>
    </row>
    <row r="9" spans="1:10" ht="20.100000000000001" customHeight="1">
      <c r="C9" s="319" t="s">
        <v>490</v>
      </c>
      <c r="D9" s="513" t="s">
        <v>799</v>
      </c>
      <c r="E9" s="513"/>
      <c r="F9" s="513"/>
      <c r="G9" s="513"/>
      <c r="H9" s="513"/>
      <c r="I9" s="513"/>
    </row>
    <row r="10" spans="1:10" ht="20.100000000000001" customHeight="1">
      <c r="C10" s="320" t="s">
        <v>491</v>
      </c>
      <c r="D10" s="513" t="s">
        <v>591</v>
      </c>
      <c r="E10" s="513"/>
      <c r="F10" s="513"/>
      <c r="G10" s="513"/>
      <c r="H10" s="513"/>
      <c r="I10" s="513"/>
    </row>
    <row r="11" spans="1:10" ht="20.100000000000001" customHeight="1">
      <c r="C11" s="319" t="s">
        <v>146</v>
      </c>
      <c r="D11" s="512" t="s">
        <v>1177</v>
      </c>
      <c r="E11" s="512"/>
      <c r="F11" s="512"/>
      <c r="G11" s="512"/>
      <c r="H11" s="512"/>
      <c r="I11" s="512"/>
    </row>
    <row r="12" spans="1:10" ht="20.100000000000001" customHeight="1">
      <c r="C12" s="289" t="s">
        <v>147</v>
      </c>
      <c r="D12" s="515">
        <v>46301</v>
      </c>
      <c r="E12" s="515"/>
      <c r="F12" s="515"/>
      <c r="G12" s="515"/>
      <c r="H12" s="515"/>
      <c r="I12" s="515"/>
    </row>
    <row r="13" spans="1:10">
      <c r="D13" s="317"/>
    </row>
    <row r="14" spans="1:10">
      <c r="A14" s="314" t="s">
        <v>492</v>
      </c>
      <c r="D14" s="317"/>
    </row>
    <row r="15" spans="1:10">
      <c r="D15" s="317"/>
    </row>
    <row r="16" spans="1:10">
      <c r="C16" s="322" t="s">
        <v>195</v>
      </c>
      <c r="D16" s="323"/>
      <c r="F16" s="324" t="s">
        <v>196</v>
      </c>
      <c r="G16" s="325"/>
      <c r="H16" s="325"/>
      <c r="I16" s="325"/>
      <c r="J16" s="326"/>
    </row>
    <row r="17" spans="2:12">
      <c r="C17" s="1" t="s">
        <v>197</v>
      </c>
      <c r="D17" s="327"/>
      <c r="F17" s="1" t="s">
        <v>198</v>
      </c>
      <c r="G17" s="328"/>
      <c r="H17" s="328"/>
      <c r="I17" s="328"/>
      <c r="J17" s="329"/>
    </row>
    <row r="18" spans="2:12" ht="51" customHeight="1">
      <c r="C18" s="330"/>
      <c r="D18" s="327"/>
      <c r="F18" s="330"/>
      <c r="G18" s="328"/>
      <c r="H18" s="328"/>
      <c r="I18" s="328"/>
      <c r="J18" s="329"/>
    </row>
    <row r="19" spans="2:12">
      <c r="C19" s="2" t="s">
        <v>588</v>
      </c>
      <c r="D19" s="327"/>
      <c r="F19" s="2" t="s">
        <v>1122</v>
      </c>
      <c r="G19" s="328"/>
      <c r="H19" s="328"/>
      <c r="I19" s="328"/>
      <c r="J19" s="329"/>
    </row>
    <row r="20" spans="2:12">
      <c r="C20" s="2" t="s">
        <v>1158</v>
      </c>
      <c r="D20" s="327"/>
      <c r="F20" s="2" t="s">
        <v>1132</v>
      </c>
      <c r="G20" s="328"/>
      <c r="H20" s="328"/>
      <c r="I20" s="328"/>
      <c r="J20" s="329"/>
    </row>
    <row r="21" spans="2:12">
      <c r="C21" s="313" t="s">
        <v>589</v>
      </c>
      <c r="D21" s="331"/>
      <c r="F21" s="313" t="s">
        <v>1135</v>
      </c>
      <c r="G21" s="332"/>
      <c r="H21" s="332"/>
      <c r="I21" s="332"/>
      <c r="J21" s="333"/>
    </row>
    <row r="22" spans="2:12">
      <c r="D22" s="317"/>
    </row>
    <row r="23" spans="2:12">
      <c r="D23" s="317"/>
    </row>
    <row r="24" spans="2:12">
      <c r="D24" s="317"/>
    </row>
    <row r="25" spans="2:12">
      <c r="D25" s="317"/>
    </row>
    <row r="26" spans="2:12">
      <c r="D26" s="317"/>
    </row>
    <row r="27" spans="2:12">
      <c r="B27" s="334" t="s">
        <v>77</v>
      </c>
      <c r="C27" s="517" t="s">
        <v>78</v>
      </c>
      <c r="D27" s="517"/>
      <c r="E27" s="334" t="s">
        <v>79</v>
      </c>
    </row>
    <row r="28" spans="2:12">
      <c r="B28" s="334" t="s">
        <v>630</v>
      </c>
      <c r="C28" s="517" t="s">
        <v>638</v>
      </c>
      <c r="D28" s="517"/>
      <c r="E28" s="334"/>
    </row>
    <row r="29" spans="2:12" s="337" customFormat="1">
      <c r="B29" s="335">
        <v>1</v>
      </c>
      <c r="C29" s="516" t="s">
        <v>741</v>
      </c>
      <c r="D29" s="516"/>
      <c r="E29" s="336" t="s">
        <v>82</v>
      </c>
    </row>
    <row r="30" spans="2:12" s="337" customFormat="1">
      <c r="B30" s="335">
        <v>2</v>
      </c>
      <c r="C30" s="516" t="s">
        <v>742</v>
      </c>
      <c r="D30" s="516"/>
      <c r="E30" s="336" t="s">
        <v>80</v>
      </c>
    </row>
    <row r="31" spans="2:12" s="337" customFormat="1">
      <c r="B31" s="335">
        <v>3</v>
      </c>
      <c r="C31" s="516" t="s">
        <v>81</v>
      </c>
      <c r="D31" s="516"/>
      <c r="E31" s="336" t="s">
        <v>83</v>
      </c>
      <c r="K31" s="338"/>
      <c r="L31" s="338"/>
    </row>
    <row r="32" spans="2:12">
      <c r="B32" s="335">
        <v>4</v>
      </c>
      <c r="C32" s="516" t="s">
        <v>132</v>
      </c>
      <c r="D32" s="516"/>
      <c r="E32" s="336" t="s">
        <v>133</v>
      </c>
      <c r="K32" s="339"/>
      <c r="L32" s="339"/>
    </row>
    <row r="33" spans="2:5">
      <c r="B33" s="335">
        <v>5</v>
      </c>
      <c r="C33" s="516" t="s">
        <v>134</v>
      </c>
      <c r="D33" s="516"/>
      <c r="E33" s="336" t="s">
        <v>135</v>
      </c>
    </row>
    <row r="34" spans="2:5">
      <c r="B34" s="335">
        <v>6</v>
      </c>
      <c r="C34" s="516" t="s">
        <v>136</v>
      </c>
      <c r="D34" s="516"/>
      <c r="E34" s="336" t="s">
        <v>137</v>
      </c>
    </row>
    <row r="35" spans="2:5">
      <c r="B35" s="335">
        <v>7</v>
      </c>
      <c r="C35" s="516" t="s">
        <v>138</v>
      </c>
      <c r="D35" s="516"/>
      <c r="E35" s="336" t="s">
        <v>139</v>
      </c>
    </row>
    <row r="36" spans="2:5">
      <c r="B36" s="335">
        <v>8</v>
      </c>
      <c r="C36" s="516" t="s">
        <v>140</v>
      </c>
      <c r="D36" s="516"/>
      <c r="E36" s="336" t="s">
        <v>142</v>
      </c>
    </row>
    <row r="37" spans="2:5">
      <c r="B37" s="335">
        <v>9</v>
      </c>
      <c r="C37" s="516" t="s">
        <v>141</v>
      </c>
      <c r="D37" s="516"/>
      <c r="E37" s="336" t="s">
        <v>143</v>
      </c>
    </row>
    <row r="38" spans="2:5">
      <c r="B38" s="340">
        <v>10</v>
      </c>
      <c r="C38" s="516" t="s">
        <v>386</v>
      </c>
      <c r="D38" s="516"/>
      <c r="E38" s="341"/>
    </row>
    <row r="39" spans="2:5">
      <c r="B39" s="340" t="s">
        <v>636</v>
      </c>
      <c r="C39" s="516" t="s">
        <v>639</v>
      </c>
      <c r="D39" s="516"/>
      <c r="E39" s="341" t="s">
        <v>740</v>
      </c>
    </row>
    <row r="42" spans="2:5">
      <c r="B42" s="315" t="s">
        <v>445</v>
      </c>
    </row>
    <row r="44" spans="2:5">
      <c r="D44" s="315" t="s">
        <v>477</v>
      </c>
      <c r="E44" s="315" t="s">
        <v>471</v>
      </c>
    </row>
    <row r="45" spans="2:5">
      <c r="B45" s="315" t="s">
        <v>446</v>
      </c>
      <c r="C45" s="315" t="s">
        <v>427</v>
      </c>
      <c r="D45" s="342" t="s">
        <v>470</v>
      </c>
    </row>
    <row r="46" spans="2:5">
      <c r="B46" s="315" t="s">
        <v>447</v>
      </c>
      <c r="C46" s="315" t="s">
        <v>389</v>
      </c>
      <c r="D46" s="342" t="s">
        <v>470</v>
      </c>
    </row>
    <row r="47" spans="2:5">
      <c r="B47" s="315" t="s">
        <v>448</v>
      </c>
      <c r="C47" s="315" t="s">
        <v>428</v>
      </c>
      <c r="D47" s="342" t="s">
        <v>476</v>
      </c>
      <c r="E47" s="315" t="s">
        <v>472</v>
      </c>
    </row>
    <row r="48" spans="2:5">
      <c r="B48" s="315" t="s">
        <v>449</v>
      </c>
      <c r="C48" s="315" t="s">
        <v>429</v>
      </c>
      <c r="D48" s="342" t="s">
        <v>437</v>
      </c>
      <c r="E48" s="315" t="s">
        <v>473</v>
      </c>
    </row>
    <row r="49" spans="2:5">
      <c r="B49" s="315" t="s">
        <v>450</v>
      </c>
      <c r="C49" s="315" t="s">
        <v>430</v>
      </c>
      <c r="D49" s="342" t="s">
        <v>437</v>
      </c>
      <c r="E49" s="315" t="s">
        <v>473</v>
      </c>
    </row>
    <row r="50" spans="2:5">
      <c r="B50" s="315" t="s">
        <v>451</v>
      </c>
      <c r="C50" s="315" t="s">
        <v>431</v>
      </c>
      <c r="D50" s="342" t="s">
        <v>437</v>
      </c>
      <c r="E50" s="315" t="s">
        <v>474</v>
      </c>
    </row>
    <row r="51" spans="2:5">
      <c r="B51" s="315" t="s">
        <v>452</v>
      </c>
      <c r="C51" s="315" t="s">
        <v>382</v>
      </c>
      <c r="D51" s="342" t="s">
        <v>437</v>
      </c>
      <c r="E51" s="315" t="s">
        <v>475</v>
      </c>
    </row>
    <row r="52" spans="2:5">
      <c r="B52" s="315" t="s">
        <v>453</v>
      </c>
      <c r="C52" s="315" t="s">
        <v>383</v>
      </c>
      <c r="D52" s="342" t="s">
        <v>437</v>
      </c>
      <c r="E52" s="315" t="s">
        <v>478</v>
      </c>
    </row>
    <row r="53" spans="2:5">
      <c r="B53" s="315" t="s">
        <v>454</v>
      </c>
      <c r="C53" s="315" t="s">
        <v>384</v>
      </c>
      <c r="D53" s="342" t="s">
        <v>437</v>
      </c>
      <c r="E53" s="315" t="s">
        <v>474</v>
      </c>
    </row>
    <row r="54" spans="2:5">
      <c r="B54" s="315" t="s">
        <v>455</v>
      </c>
      <c r="C54" s="315" t="s">
        <v>432</v>
      </c>
      <c r="D54" s="342" t="s">
        <v>437</v>
      </c>
      <c r="E54" s="315" t="s">
        <v>474</v>
      </c>
    </row>
    <row r="55" spans="2:5">
      <c r="B55" s="315" t="s">
        <v>456</v>
      </c>
      <c r="C55" s="315" t="s">
        <v>388</v>
      </c>
      <c r="D55" s="342" t="s">
        <v>470</v>
      </c>
      <c r="E55" s="315" t="s">
        <v>479</v>
      </c>
    </row>
    <row r="56" spans="2:5">
      <c r="B56" s="315" t="s">
        <v>457</v>
      </c>
      <c r="C56" s="315" t="s">
        <v>433</v>
      </c>
      <c r="D56" s="342" t="s">
        <v>470</v>
      </c>
    </row>
    <row r="57" spans="2:5">
      <c r="B57" s="315" t="s">
        <v>458</v>
      </c>
      <c r="C57" s="315" t="s">
        <v>381</v>
      </c>
      <c r="D57" s="342" t="s">
        <v>470</v>
      </c>
    </row>
    <row r="58" spans="2:5">
      <c r="B58" s="315" t="s">
        <v>459</v>
      </c>
      <c r="C58" s="315" t="s">
        <v>434</v>
      </c>
      <c r="D58" s="342" t="s">
        <v>470</v>
      </c>
      <c r="E58" s="315" t="s">
        <v>480</v>
      </c>
    </row>
    <row r="59" spans="2:5">
      <c r="B59" s="315" t="s">
        <v>460</v>
      </c>
      <c r="C59" s="315" t="s">
        <v>435</v>
      </c>
      <c r="D59" s="342" t="s">
        <v>470</v>
      </c>
      <c r="E59" s="315" t="s">
        <v>481</v>
      </c>
    </row>
    <row r="60" spans="2:5">
      <c r="B60" s="315" t="s">
        <v>461</v>
      </c>
      <c r="C60" s="315" t="s">
        <v>436</v>
      </c>
      <c r="D60" s="342" t="s">
        <v>470</v>
      </c>
    </row>
    <row r="61" spans="2:5">
      <c r="B61" s="315" t="s">
        <v>462</v>
      </c>
      <c r="C61" s="315" t="s">
        <v>438</v>
      </c>
      <c r="D61" s="342" t="s">
        <v>437</v>
      </c>
      <c r="E61" s="315" t="s">
        <v>482</v>
      </c>
    </row>
    <row r="62" spans="2:5">
      <c r="B62" s="315" t="s">
        <v>463</v>
      </c>
      <c r="C62" s="315" t="s">
        <v>390</v>
      </c>
      <c r="D62" s="342" t="s">
        <v>437</v>
      </c>
      <c r="E62" s="315" t="s">
        <v>482</v>
      </c>
    </row>
    <row r="63" spans="2:5">
      <c r="B63" s="315" t="s">
        <v>464</v>
      </c>
      <c r="C63" s="315" t="s">
        <v>439</v>
      </c>
      <c r="D63" s="342" t="s">
        <v>437</v>
      </c>
      <c r="E63" s="315" t="s">
        <v>474</v>
      </c>
    </row>
    <row r="64" spans="2:5">
      <c r="B64" s="315" t="s">
        <v>465</v>
      </c>
      <c r="C64" s="315" t="s">
        <v>440</v>
      </c>
      <c r="D64" s="342" t="s">
        <v>437</v>
      </c>
      <c r="E64" s="315" t="s">
        <v>474</v>
      </c>
    </row>
    <row r="65" spans="2:5">
      <c r="B65" s="315" t="s">
        <v>466</v>
      </c>
      <c r="C65" s="315" t="s">
        <v>441</v>
      </c>
      <c r="D65" s="342" t="s">
        <v>470</v>
      </c>
      <c r="E65" s="315" t="s">
        <v>483</v>
      </c>
    </row>
    <row r="66" spans="2:5">
      <c r="B66" s="315" t="s">
        <v>467</v>
      </c>
      <c r="C66" s="315" t="s">
        <v>442</v>
      </c>
      <c r="D66" s="342" t="s">
        <v>437</v>
      </c>
      <c r="E66" s="315" t="s">
        <v>484</v>
      </c>
    </row>
    <row r="67" spans="2:5">
      <c r="B67" s="315" t="s">
        <v>468</v>
      </c>
      <c r="C67" s="315" t="s">
        <v>443</v>
      </c>
      <c r="D67" s="342" t="s">
        <v>437</v>
      </c>
      <c r="E67" s="315" t="s">
        <v>485</v>
      </c>
    </row>
    <row r="68" spans="2:5">
      <c r="B68" s="315" t="s">
        <v>469</v>
      </c>
      <c r="C68" s="315" t="s">
        <v>444</v>
      </c>
      <c r="D68" s="342" t="s">
        <v>437</v>
      </c>
      <c r="E68" s="315" t="s">
        <v>486</v>
      </c>
    </row>
    <row r="69" spans="2:5">
      <c r="D69" s="342"/>
    </row>
  </sheetData>
  <mergeCells count="21">
    <mergeCell ref="C38:D38"/>
    <mergeCell ref="C39:D39"/>
    <mergeCell ref="C27:D27"/>
    <mergeCell ref="C33:D33"/>
    <mergeCell ref="C34:D34"/>
    <mergeCell ref="C35:D35"/>
    <mergeCell ref="C36:D36"/>
    <mergeCell ref="C37:D37"/>
    <mergeCell ref="C28:D28"/>
    <mergeCell ref="C29:D29"/>
    <mergeCell ref="C30:D30"/>
    <mergeCell ref="C31:D31"/>
    <mergeCell ref="C32:D32"/>
    <mergeCell ref="D5:G5"/>
    <mergeCell ref="D6:G6"/>
    <mergeCell ref="D11:I11"/>
    <mergeCell ref="D12:I12"/>
    <mergeCell ref="D7:G7"/>
    <mergeCell ref="D8:G8"/>
    <mergeCell ref="D9:I9"/>
    <mergeCell ref="D10:I10"/>
  </mergeCells>
  <hyperlinks>
    <hyperlink ref="E29" location="BCThuNhap_06203!A1" display="BCThuNhap_06203"/>
    <hyperlink ref="E30" location="BCTinhHinhTaiChinh_06105!A1" display="BCTinhHinhTaiChinh_06105"/>
    <hyperlink ref="E31"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93"/>
  <sheetViews>
    <sheetView view="pageBreakPreview" topLeftCell="A76" zoomScale="85" zoomScaleNormal="85" zoomScaleSheetLayoutView="85" workbookViewId="0">
      <selection activeCell="A106" sqref="A106"/>
    </sheetView>
  </sheetViews>
  <sheetFormatPr defaultColWidth="9.140625" defaultRowHeight="12.75"/>
  <cols>
    <col min="1" max="1" width="65.42578125" style="28" customWidth="1"/>
    <col min="2" max="2" width="9.140625" style="28" customWidth="1"/>
    <col min="3" max="3" width="9.140625" style="28"/>
    <col min="4" max="4" width="23.140625" style="28" customWidth="1"/>
    <col min="5" max="5" width="20.42578125" style="28" customWidth="1"/>
    <col min="6" max="6" width="23.140625" style="28" customWidth="1"/>
    <col min="7" max="7" width="22" style="28" customWidth="1"/>
    <col min="8" max="16384" width="9.140625" style="28"/>
  </cols>
  <sheetData>
    <row r="1" spans="1:7" ht="23.25" customHeight="1">
      <c r="A1" s="527" t="s">
        <v>561</v>
      </c>
      <c r="B1" s="527"/>
      <c r="C1" s="527"/>
      <c r="D1" s="527"/>
      <c r="E1" s="527"/>
      <c r="F1" s="527"/>
      <c r="G1" s="527"/>
    </row>
    <row r="2" spans="1:7" ht="27.75" customHeight="1">
      <c r="A2" s="528" t="s">
        <v>144</v>
      </c>
      <c r="B2" s="528"/>
      <c r="C2" s="528"/>
      <c r="D2" s="528"/>
      <c r="E2" s="528"/>
      <c r="F2" s="528"/>
      <c r="G2" s="528"/>
    </row>
    <row r="3" spans="1:7" ht="15" customHeight="1">
      <c r="A3" s="529" t="s">
        <v>145</v>
      </c>
      <c r="B3" s="529"/>
      <c r="C3" s="529"/>
      <c r="D3" s="529"/>
      <c r="E3" s="529"/>
      <c r="F3" s="529"/>
      <c r="G3" s="529"/>
    </row>
    <row r="4" spans="1:7" ht="18.75" customHeight="1">
      <c r="A4" s="529"/>
      <c r="B4" s="529"/>
      <c r="C4" s="529"/>
      <c r="D4" s="529"/>
      <c r="E4" s="529"/>
      <c r="F4" s="529"/>
      <c r="G4" s="529"/>
    </row>
    <row r="5" spans="1:7">
      <c r="A5" s="530" t="s">
        <v>1165</v>
      </c>
      <c r="B5" s="530"/>
      <c r="C5" s="530"/>
      <c r="D5" s="530"/>
      <c r="E5" s="530"/>
      <c r="F5" s="530"/>
      <c r="G5" s="530"/>
    </row>
    <row r="6" spans="1:7">
      <c r="A6" s="370"/>
      <c r="B6" s="370"/>
      <c r="C6" s="370"/>
      <c r="D6" s="370"/>
      <c r="E6" s="370"/>
      <c r="F6" s="172"/>
      <c r="G6" s="172"/>
    </row>
    <row r="7" spans="1:7" ht="31.5" customHeight="1">
      <c r="A7" s="95" t="s">
        <v>426</v>
      </c>
      <c r="B7" s="534" t="s">
        <v>1117</v>
      </c>
      <c r="C7" s="534"/>
      <c r="D7" s="534"/>
      <c r="E7" s="534"/>
      <c r="F7" s="374"/>
      <c r="G7" s="350"/>
    </row>
    <row r="8" spans="1:7" ht="15" customHeight="1">
      <c r="A8" s="351" t="s">
        <v>425</v>
      </c>
      <c r="B8" s="532" t="s">
        <v>1119</v>
      </c>
      <c r="C8" s="533"/>
      <c r="D8" s="533"/>
      <c r="E8" s="533"/>
      <c r="F8" s="533"/>
      <c r="G8" s="373"/>
    </row>
    <row r="9" spans="1:7" ht="25.5" customHeight="1">
      <c r="A9" s="371" t="s">
        <v>489</v>
      </c>
      <c r="B9" s="531" t="s">
        <v>1121</v>
      </c>
      <c r="C9" s="531"/>
      <c r="D9" s="531"/>
      <c r="E9" s="531"/>
      <c r="F9" s="531"/>
      <c r="G9" s="350"/>
    </row>
    <row r="10" spans="1:7" ht="24.75" customHeight="1">
      <c r="A10" s="372" t="s">
        <v>582</v>
      </c>
      <c r="B10" s="532" t="s">
        <v>1123</v>
      </c>
      <c r="C10" s="532"/>
      <c r="D10" s="532"/>
      <c r="E10" s="532"/>
      <c r="F10" s="532"/>
      <c r="G10" s="372"/>
    </row>
    <row r="11" spans="1:7" ht="25.5" customHeight="1">
      <c r="A11" s="95" t="s">
        <v>490</v>
      </c>
      <c r="B11" s="531" t="s">
        <v>590</v>
      </c>
      <c r="C11" s="531"/>
      <c r="D11" s="531"/>
      <c r="E11" s="531"/>
      <c r="F11" s="531"/>
      <c r="G11" s="350"/>
    </row>
    <row r="12" spans="1:7" ht="21" customHeight="1">
      <c r="A12" s="351" t="s">
        <v>491</v>
      </c>
      <c r="B12" s="532" t="s">
        <v>591</v>
      </c>
      <c r="C12" s="532"/>
      <c r="D12" s="532"/>
      <c r="E12" s="532"/>
      <c r="F12" s="532"/>
      <c r="G12" s="372"/>
    </row>
    <row r="13" spans="1:7" ht="15" customHeight="1">
      <c r="A13" s="95" t="s">
        <v>146</v>
      </c>
      <c r="B13" s="531" t="s">
        <v>1177</v>
      </c>
      <c r="C13" s="531"/>
      <c r="D13" s="531"/>
      <c r="E13" s="531"/>
      <c r="F13" s="531"/>
      <c r="G13" s="350"/>
    </row>
    <row r="14" spans="1:7" ht="15" customHeight="1">
      <c r="A14" s="172" t="s">
        <v>147</v>
      </c>
      <c r="B14" s="526">
        <v>46301</v>
      </c>
      <c r="C14" s="526"/>
      <c r="D14" s="526"/>
      <c r="E14" s="526"/>
      <c r="F14" s="526"/>
      <c r="G14" s="368"/>
    </row>
    <row r="15" spans="1:7">
      <c r="A15" s="172"/>
      <c r="B15" s="172"/>
      <c r="C15" s="172"/>
      <c r="D15" s="172"/>
      <c r="E15" s="172"/>
      <c r="F15" s="172"/>
      <c r="G15" s="172"/>
    </row>
    <row r="16" spans="1:7" ht="35.25" customHeight="1">
      <c r="A16" s="521" t="s">
        <v>148</v>
      </c>
      <c r="B16" s="521" t="s">
        <v>149</v>
      </c>
      <c r="C16" s="521" t="s">
        <v>150</v>
      </c>
      <c r="D16" s="523" t="s">
        <v>1159</v>
      </c>
      <c r="E16" s="524"/>
      <c r="F16" s="523" t="s">
        <v>1136</v>
      </c>
      <c r="G16" s="524"/>
    </row>
    <row r="17" spans="1:7" ht="84.75" customHeight="1">
      <c r="A17" s="522"/>
      <c r="B17" s="522"/>
      <c r="C17" s="522"/>
      <c r="D17" s="309" t="s">
        <v>1166</v>
      </c>
      <c r="E17" s="309" t="s">
        <v>600</v>
      </c>
      <c r="F17" s="309" t="s">
        <v>1167</v>
      </c>
      <c r="G17" s="309" t="s">
        <v>600</v>
      </c>
    </row>
    <row r="18" spans="1:7" ht="39" customHeight="1">
      <c r="A18" s="134" t="s">
        <v>151</v>
      </c>
      <c r="B18" s="154" t="s">
        <v>16</v>
      </c>
      <c r="C18" s="154"/>
      <c r="D18" s="102">
        <v>-530784065</v>
      </c>
      <c r="E18" s="102">
        <v>548726003</v>
      </c>
      <c r="F18" s="102">
        <v>263148560</v>
      </c>
      <c r="G18" s="102">
        <v>3815857669</v>
      </c>
    </row>
    <row r="19" spans="1:7" ht="39" customHeight="1">
      <c r="A19" s="151" t="s">
        <v>602</v>
      </c>
      <c r="B19" s="150" t="s">
        <v>17</v>
      </c>
      <c r="C19" s="150"/>
      <c r="D19" s="103">
        <v>334946294</v>
      </c>
      <c r="E19" s="103">
        <v>3348066789</v>
      </c>
      <c r="F19" s="103">
        <v>354556710</v>
      </c>
      <c r="G19" s="103">
        <v>2599274399</v>
      </c>
    </row>
    <row r="20" spans="1:7" ht="39" customHeight="1">
      <c r="A20" s="181" t="s">
        <v>603</v>
      </c>
      <c r="B20" s="105" t="s">
        <v>604</v>
      </c>
      <c r="C20" s="150"/>
      <c r="D20" s="103">
        <v>0</v>
      </c>
      <c r="E20" s="103">
        <v>118000000</v>
      </c>
      <c r="F20" s="103">
        <v>30000000</v>
      </c>
      <c r="G20" s="103">
        <v>92000000</v>
      </c>
    </row>
    <row r="21" spans="1:7" ht="39" customHeight="1">
      <c r="A21" s="181" t="s">
        <v>605</v>
      </c>
      <c r="B21" s="105" t="s">
        <v>606</v>
      </c>
      <c r="C21" s="150"/>
      <c r="D21" s="103">
        <v>334946294</v>
      </c>
      <c r="E21" s="103">
        <v>3230066789</v>
      </c>
      <c r="F21" s="347">
        <v>324556710</v>
      </c>
      <c r="G21" s="347">
        <v>2507274399</v>
      </c>
    </row>
    <row r="22" spans="1:7" ht="39" customHeight="1">
      <c r="A22" s="151" t="s">
        <v>152</v>
      </c>
      <c r="B22" s="150" t="s">
        <v>18</v>
      </c>
      <c r="C22" s="150"/>
      <c r="D22" s="103">
        <v>2797897</v>
      </c>
      <c r="E22" s="103">
        <v>23264710</v>
      </c>
      <c r="F22" s="103">
        <v>2589348</v>
      </c>
      <c r="G22" s="103">
        <v>395737132</v>
      </c>
    </row>
    <row r="23" spans="1:7" ht="39" customHeight="1">
      <c r="A23" s="164" t="s">
        <v>563</v>
      </c>
      <c r="B23" s="348" t="s">
        <v>564</v>
      </c>
      <c r="C23" s="150"/>
      <c r="D23" s="103">
        <v>2797897</v>
      </c>
      <c r="E23" s="103">
        <v>23264710</v>
      </c>
      <c r="F23" s="103">
        <v>2589348</v>
      </c>
      <c r="G23" s="103">
        <v>6801514</v>
      </c>
    </row>
    <row r="24" spans="1:7" ht="43.5" customHeight="1">
      <c r="A24" s="106" t="s">
        <v>565</v>
      </c>
      <c r="B24" s="348" t="s">
        <v>566</v>
      </c>
      <c r="C24" s="150"/>
      <c r="D24" s="103">
        <v>0</v>
      </c>
      <c r="E24" s="103">
        <v>0</v>
      </c>
      <c r="F24" s="103">
        <v>0</v>
      </c>
      <c r="G24" s="103">
        <v>388935618</v>
      </c>
    </row>
    <row r="25" spans="1:7" s="29" customFormat="1" ht="39" customHeight="1">
      <c r="A25" s="151" t="s">
        <v>153</v>
      </c>
      <c r="B25" s="150" t="s">
        <v>27</v>
      </c>
      <c r="C25" s="150"/>
      <c r="D25" s="103">
        <v>0</v>
      </c>
      <c r="E25" s="103">
        <v>176139983</v>
      </c>
      <c r="F25" s="103">
        <v>10600000</v>
      </c>
      <c r="G25" s="103">
        <v>328704732</v>
      </c>
    </row>
    <row r="26" spans="1:7" s="29" customFormat="1" ht="39" customHeight="1">
      <c r="A26" s="151" t="s">
        <v>154</v>
      </c>
      <c r="B26" s="150" t="s">
        <v>28</v>
      </c>
      <c r="C26" s="150"/>
      <c r="D26" s="103">
        <v>-868528256</v>
      </c>
      <c r="E26" s="103">
        <v>-2998745479</v>
      </c>
      <c r="F26" s="103">
        <v>-104597498</v>
      </c>
      <c r="G26" s="103">
        <v>492141406</v>
      </c>
    </row>
    <row r="27" spans="1:7" ht="39" customHeight="1">
      <c r="A27" s="151" t="s">
        <v>155</v>
      </c>
      <c r="B27" s="150" t="s">
        <v>29</v>
      </c>
      <c r="C27" s="150"/>
      <c r="D27" s="103">
        <v>0</v>
      </c>
      <c r="E27" s="103">
        <v>0</v>
      </c>
      <c r="F27" s="103">
        <v>0</v>
      </c>
      <c r="G27" s="103">
        <v>0</v>
      </c>
    </row>
    <row r="28" spans="1:7" ht="39" customHeight="1">
      <c r="A28" s="151" t="s">
        <v>156</v>
      </c>
      <c r="B28" s="150" t="s">
        <v>30</v>
      </c>
      <c r="C28" s="150"/>
      <c r="D28" s="103">
        <v>0</v>
      </c>
      <c r="E28" s="103">
        <v>0</v>
      </c>
      <c r="F28" s="103">
        <v>0</v>
      </c>
      <c r="G28" s="103">
        <v>0</v>
      </c>
    </row>
    <row r="29" spans="1:7" ht="39" customHeight="1">
      <c r="A29" s="151" t="s">
        <v>157</v>
      </c>
      <c r="B29" s="150" t="s">
        <v>31</v>
      </c>
      <c r="C29" s="150"/>
      <c r="D29" s="103">
        <v>0</v>
      </c>
      <c r="E29" s="103">
        <v>0</v>
      </c>
      <c r="F29" s="103">
        <v>0</v>
      </c>
      <c r="G29" s="103">
        <v>0</v>
      </c>
    </row>
    <row r="30" spans="1:7" ht="61.5" customHeight="1">
      <c r="A30" s="151" t="s">
        <v>158</v>
      </c>
      <c r="B30" s="150" t="s">
        <v>32</v>
      </c>
      <c r="C30" s="150"/>
      <c r="D30" s="103">
        <v>0</v>
      </c>
      <c r="E30" s="103">
        <v>0</v>
      </c>
      <c r="F30" s="103">
        <v>0</v>
      </c>
      <c r="G30" s="103">
        <v>0</v>
      </c>
    </row>
    <row r="31" spans="1:7" ht="39" customHeight="1">
      <c r="A31" s="345" t="s">
        <v>159</v>
      </c>
      <c r="B31" s="150" t="s">
        <v>26</v>
      </c>
      <c r="C31" s="150"/>
      <c r="D31" s="346">
        <v>0</v>
      </c>
      <c r="E31" s="346">
        <v>3362863</v>
      </c>
      <c r="F31" s="346">
        <v>4617000</v>
      </c>
      <c r="G31" s="346">
        <v>54459925</v>
      </c>
    </row>
    <row r="32" spans="1:7" ht="39" customHeight="1">
      <c r="A32" s="151" t="s">
        <v>160</v>
      </c>
      <c r="B32" s="150" t="s">
        <v>25</v>
      </c>
      <c r="C32" s="150"/>
      <c r="D32" s="349">
        <v>0</v>
      </c>
      <c r="E32" s="349">
        <v>3362863</v>
      </c>
      <c r="F32" s="349">
        <v>4617000</v>
      </c>
      <c r="G32" s="349">
        <v>54459925</v>
      </c>
    </row>
    <row r="33" spans="1:7" ht="39" customHeight="1">
      <c r="A33" s="106" t="s">
        <v>161</v>
      </c>
      <c r="B33" s="150">
        <v>11.1</v>
      </c>
      <c r="C33" s="150"/>
      <c r="D33" s="103">
        <v>0</v>
      </c>
      <c r="E33" s="349">
        <v>3362863</v>
      </c>
      <c r="F33" s="103">
        <v>4617000</v>
      </c>
      <c r="G33" s="349">
        <v>54459925</v>
      </c>
    </row>
    <row r="34" spans="1:7" s="29" customFormat="1" ht="39" customHeight="1">
      <c r="A34" s="106" t="s">
        <v>162</v>
      </c>
      <c r="B34" s="150">
        <v>11.2</v>
      </c>
      <c r="C34" s="150"/>
      <c r="D34" s="103">
        <v>0</v>
      </c>
      <c r="E34" s="349">
        <v>0</v>
      </c>
      <c r="F34" s="103">
        <v>0</v>
      </c>
      <c r="G34" s="349">
        <v>0</v>
      </c>
    </row>
    <row r="35" spans="1:7" ht="39" customHeight="1">
      <c r="A35" s="151" t="s">
        <v>163</v>
      </c>
      <c r="B35" s="150" t="s">
        <v>24</v>
      </c>
      <c r="C35" s="150"/>
      <c r="D35" s="103">
        <v>0</v>
      </c>
      <c r="E35" s="349">
        <v>0</v>
      </c>
      <c r="F35" s="103">
        <v>0</v>
      </c>
      <c r="G35" s="349">
        <v>0</v>
      </c>
    </row>
    <row r="36" spans="1:7" ht="39" customHeight="1">
      <c r="A36" s="151" t="s">
        <v>164</v>
      </c>
      <c r="B36" s="150" t="s">
        <v>23</v>
      </c>
      <c r="C36" s="150"/>
      <c r="D36" s="103">
        <v>0</v>
      </c>
      <c r="E36" s="349">
        <v>0</v>
      </c>
      <c r="F36" s="103">
        <v>0</v>
      </c>
      <c r="G36" s="349">
        <v>0</v>
      </c>
    </row>
    <row r="37" spans="1:7" ht="48" customHeight="1">
      <c r="A37" s="151" t="s">
        <v>165</v>
      </c>
      <c r="B37" s="150" t="s">
        <v>22</v>
      </c>
      <c r="C37" s="150"/>
      <c r="D37" s="103">
        <v>0</v>
      </c>
      <c r="E37" s="349">
        <v>0</v>
      </c>
      <c r="F37" s="103">
        <v>0</v>
      </c>
      <c r="G37" s="349">
        <v>0</v>
      </c>
    </row>
    <row r="38" spans="1:7" ht="39" customHeight="1">
      <c r="A38" s="151" t="s">
        <v>166</v>
      </c>
      <c r="B38" s="150" t="s">
        <v>33</v>
      </c>
      <c r="C38" s="150"/>
      <c r="D38" s="103">
        <v>0</v>
      </c>
      <c r="E38" s="349">
        <v>0</v>
      </c>
      <c r="F38" s="103">
        <v>0</v>
      </c>
      <c r="G38" s="349">
        <v>0</v>
      </c>
    </row>
    <row r="39" spans="1:7" ht="39" customHeight="1">
      <c r="A39" s="134" t="s">
        <v>167</v>
      </c>
      <c r="B39" s="154" t="s">
        <v>34</v>
      </c>
      <c r="C39" s="154"/>
      <c r="D39" s="102">
        <v>109763072</v>
      </c>
      <c r="E39" s="102">
        <v>998360963</v>
      </c>
      <c r="F39" s="102">
        <v>109459158</v>
      </c>
      <c r="G39" s="102">
        <v>976059347</v>
      </c>
    </row>
    <row r="40" spans="1:7" ht="39" customHeight="1">
      <c r="A40" s="151" t="s">
        <v>168</v>
      </c>
      <c r="B40" s="150" t="s">
        <v>35</v>
      </c>
      <c r="C40" s="150"/>
      <c r="D40" s="103">
        <v>42242125</v>
      </c>
      <c r="E40" s="103">
        <v>386711953</v>
      </c>
      <c r="F40" s="103">
        <v>41556773</v>
      </c>
      <c r="G40" s="103">
        <v>371267685</v>
      </c>
    </row>
    <row r="41" spans="1:7" ht="39" customHeight="1">
      <c r="A41" s="151" t="s">
        <v>169</v>
      </c>
      <c r="B41" s="150" t="s">
        <v>37</v>
      </c>
      <c r="C41" s="150"/>
      <c r="D41" s="103">
        <v>15188227</v>
      </c>
      <c r="E41" s="103">
        <v>137224152</v>
      </c>
      <c r="F41" s="103">
        <v>16078579</v>
      </c>
      <c r="G41" s="103">
        <v>140665020</v>
      </c>
    </row>
    <row r="42" spans="1:7" ht="39" customHeight="1">
      <c r="A42" s="243" t="s">
        <v>170</v>
      </c>
      <c r="B42" s="150" t="s">
        <v>171</v>
      </c>
      <c r="C42" s="150"/>
      <c r="D42" s="103">
        <v>15000000</v>
      </c>
      <c r="E42" s="103">
        <v>135000000</v>
      </c>
      <c r="F42" s="103">
        <v>15000000</v>
      </c>
      <c r="G42" s="103">
        <v>136403226</v>
      </c>
    </row>
    <row r="43" spans="1:7" ht="39" customHeight="1">
      <c r="A43" s="243" t="s">
        <v>400</v>
      </c>
      <c r="B43" s="150" t="s">
        <v>172</v>
      </c>
      <c r="C43" s="150"/>
      <c r="D43" s="103">
        <v>0</v>
      </c>
      <c r="E43" s="103">
        <v>700000</v>
      </c>
      <c r="F43" s="103">
        <v>900000</v>
      </c>
      <c r="G43" s="103">
        <v>3010000</v>
      </c>
    </row>
    <row r="44" spans="1:7" ht="39" customHeight="1">
      <c r="A44" s="243" t="s">
        <v>1139</v>
      </c>
      <c r="B44" s="150" t="s">
        <v>516</v>
      </c>
      <c r="C44" s="150"/>
      <c r="D44" s="103">
        <v>188227</v>
      </c>
      <c r="E44" s="103">
        <v>1524152</v>
      </c>
      <c r="F44" s="103">
        <v>178579</v>
      </c>
      <c r="G44" s="103">
        <v>1251794</v>
      </c>
    </row>
    <row r="45" spans="1:7" ht="39" customHeight="1">
      <c r="A45" s="151" t="s">
        <v>173</v>
      </c>
      <c r="B45" s="150" t="s">
        <v>38</v>
      </c>
      <c r="C45" s="150"/>
      <c r="D45" s="103">
        <v>5500000</v>
      </c>
      <c r="E45" s="103">
        <v>49500000</v>
      </c>
      <c r="F45" s="103">
        <v>5500000</v>
      </c>
      <c r="G45" s="103">
        <v>49500000</v>
      </c>
    </row>
    <row r="46" spans="1:7" ht="39" customHeight="1">
      <c r="A46" s="151" t="s">
        <v>174</v>
      </c>
      <c r="B46" s="150" t="s">
        <v>39</v>
      </c>
      <c r="C46" s="150"/>
      <c r="D46" s="103">
        <v>16500000</v>
      </c>
      <c r="E46" s="103">
        <v>148500000</v>
      </c>
      <c r="F46" s="103">
        <v>16500000</v>
      </c>
      <c r="G46" s="103">
        <v>148500000</v>
      </c>
    </row>
    <row r="47" spans="1:7" s="29" customFormat="1" ht="39" customHeight="1">
      <c r="A47" s="151" t="s">
        <v>175</v>
      </c>
      <c r="B47" s="150" t="s">
        <v>40</v>
      </c>
      <c r="C47" s="150"/>
      <c r="D47" s="103">
        <v>13200000</v>
      </c>
      <c r="E47" s="103">
        <v>118800000</v>
      </c>
      <c r="F47" s="103">
        <v>13200000</v>
      </c>
      <c r="G47" s="103">
        <v>118800000</v>
      </c>
    </row>
    <row r="48" spans="1:7" ht="39" customHeight="1">
      <c r="A48" s="151" t="s">
        <v>176</v>
      </c>
      <c r="B48" s="153" t="s">
        <v>41</v>
      </c>
      <c r="C48" s="150"/>
      <c r="D48" s="103">
        <v>0</v>
      </c>
      <c r="E48" s="103">
        <v>0</v>
      </c>
      <c r="F48" s="103">
        <v>0</v>
      </c>
      <c r="G48" s="103">
        <v>0</v>
      </c>
    </row>
    <row r="49" spans="1:7" ht="39" customHeight="1">
      <c r="A49" s="151" t="s">
        <v>177</v>
      </c>
      <c r="B49" s="153" t="s">
        <v>42</v>
      </c>
      <c r="C49" s="150"/>
      <c r="D49" s="103">
        <v>0</v>
      </c>
      <c r="E49" s="103">
        <v>0</v>
      </c>
      <c r="F49" s="103">
        <v>0</v>
      </c>
      <c r="G49" s="103">
        <v>0</v>
      </c>
    </row>
    <row r="50" spans="1:7" ht="39" customHeight="1">
      <c r="A50" s="151" t="s">
        <v>178</v>
      </c>
      <c r="B50" s="153" t="s">
        <v>43</v>
      </c>
      <c r="C50" s="150"/>
      <c r="D50" s="103">
        <v>11539735</v>
      </c>
      <c r="E50" s="103">
        <v>105011586</v>
      </c>
      <c r="F50" s="103">
        <v>11971560</v>
      </c>
      <c r="G50" s="103">
        <v>103687176</v>
      </c>
    </row>
    <row r="51" spans="1:7" ht="39" customHeight="1">
      <c r="A51" s="151" t="s">
        <v>179</v>
      </c>
      <c r="B51" s="153" t="s">
        <v>44</v>
      </c>
      <c r="C51" s="150"/>
      <c r="D51" s="103">
        <v>0</v>
      </c>
      <c r="E51" s="103">
        <v>0</v>
      </c>
      <c r="F51" s="103">
        <v>0</v>
      </c>
      <c r="G51" s="103">
        <v>0</v>
      </c>
    </row>
    <row r="52" spans="1:7" ht="39" customHeight="1">
      <c r="A52" s="151" t="s">
        <v>180</v>
      </c>
      <c r="B52" s="104" t="s">
        <v>36</v>
      </c>
      <c r="C52" s="150"/>
      <c r="D52" s="103">
        <v>5592985</v>
      </c>
      <c r="E52" s="103">
        <v>52613272</v>
      </c>
      <c r="F52" s="103">
        <v>4652246</v>
      </c>
      <c r="G52" s="103">
        <v>43639466</v>
      </c>
    </row>
    <row r="53" spans="1:7" ht="39" customHeight="1">
      <c r="A53" s="106" t="s">
        <v>181</v>
      </c>
      <c r="B53" s="104" t="s">
        <v>404</v>
      </c>
      <c r="C53" s="150"/>
      <c r="D53" s="103">
        <v>5543485</v>
      </c>
      <c r="E53" s="103">
        <v>51000012</v>
      </c>
      <c r="F53" s="103">
        <v>4602746</v>
      </c>
      <c r="G53" s="103">
        <v>41884966</v>
      </c>
    </row>
    <row r="54" spans="1:7" ht="39" customHeight="1">
      <c r="A54" s="106" t="s">
        <v>182</v>
      </c>
      <c r="B54" s="104" t="s">
        <v>405</v>
      </c>
      <c r="C54" s="150"/>
      <c r="D54" s="103">
        <v>0</v>
      </c>
      <c r="E54" s="103">
        <v>0</v>
      </c>
      <c r="F54" s="103">
        <v>0</v>
      </c>
      <c r="G54" s="103">
        <v>0</v>
      </c>
    </row>
    <row r="55" spans="1:7" ht="39" customHeight="1">
      <c r="A55" s="106" t="s">
        <v>183</v>
      </c>
      <c r="B55" s="104" t="s">
        <v>406</v>
      </c>
      <c r="C55" s="150"/>
      <c r="D55" s="103">
        <v>0</v>
      </c>
      <c r="E55" s="103">
        <v>0</v>
      </c>
      <c r="F55" s="103">
        <v>0</v>
      </c>
      <c r="G55" s="103">
        <v>0</v>
      </c>
    </row>
    <row r="56" spans="1:7" ht="39" customHeight="1">
      <c r="A56" s="106" t="s">
        <v>402</v>
      </c>
      <c r="B56" s="104" t="s">
        <v>407</v>
      </c>
      <c r="C56" s="150"/>
      <c r="D56" s="103">
        <v>0</v>
      </c>
      <c r="E56" s="103">
        <v>0</v>
      </c>
      <c r="F56" s="103">
        <v>0</v>
      </c>
      <c r="G56" s="103">
        <v>0</v>
      </c>
    </row>
    <row r="57" spans="1:7" ht="39" customHeight="1">
      <c r="A57" s="106" t="s">
        <v>401</v>
      </c>
      <c r="B57" s="104" t="s">
        <v>408</v>
      </c>
      <c r="C57" s="150"/>
      <c r="D57" s="103">
        <v>0</v>
      </c>
      <c r="E57" s="103">
        <v>0</v>
      </c>
      <c r="F57" s="103">
        <v>0</v>
      </c>
      <c r="G57" s="103">
        <v>0</v>
      </c>
    </row>
    <row r="58" spans="1:7" ht="39" customHeight="1">
      <c r="A58" s="106" t="s">
        <v>403</v>
      </c>
      <c r="B58" s="104" t="s">
        <v>409</v>
      </c>
      <c r="C58" s="150"/>
      <c r="D58" s="103">
        <v>0</v>
      </c>
      <c r="E58" s="103">
        <v>0</v>
      </c>
      <c r="F58" s="103">
        <v>0</v>
      </c>
      <c r="G58" s="103">
        <v>0</v>
      </c>
    </row>
    <row r="59" spans="1:7" ht="39" customHeight="1">
      <c r="A59" s="106" t="s">
        <v>415</v>
      </c>
      <c r="B59" s="104" t="s">
        <v>410</v>
      </c>
      <c r="C59" s="150"/>
      <c r="D59" s="103">
        <v>0</v>
      </c>
      <c r="E59" s="103">
        <v>0</v>
      </c>
      <c r="F59" s="103">
        <v>0</v>
      </c>
      <c r="G59" s="103">
        <v>0</v>
      </c>
    </row>
    <row r="60" spans="1:7" ht="39" customHeight="1">
      <c r="A60" s="106" t="s">
        <v>185</v>
      </c>
      <c r="B60" s="104" t="s">
        <v>411</v>
      </c>
      <c r="C60" s="150"/>
      <c r="D60" s="103">
        <v>49500</v>
      </c>
      <c r="E60" s="103">
        <v>1613260</v>
      </c>
      <c r="F60" s="103">
        <v>49500</v>
      </c>
      <c r="G60" s="103">
        <v>654500</v>
      </c>
    </row>
    <row r="61" spans="1:7" ht="39" customHeight="1">
      <c r="A61" s="106" t="s">
        <v>184</v>
      </c>
      <c r="B61" s="104" t="s">
        <v>412</v>
      </c>
      <c r="C61" s="150"/>
      <c r="D61" s="103">
        <v>0</v>
      </c>
      <c r="E61" s="103">
        <v>0</v>
      </c>
      <c r="F61" s="103">
        <v>0</v>
      </c>
      <c r="G61" s="103">
        <v>0</v>
      </c>
    </row>
    <row r="62" spans="1:7" ht="39" customHeight="1">
      <c r="A62" s="106" t="s">
        <v>927</v>
      </c>
      <c r="B62" s="104" t="s">
        <v>413</v>
      </c>
      <c r="C62" s="150"/>
      <c r="D62" s="103">
        <v>0</v>
      </c>
      <c r="E62" s="103">
        <v>0</v>
      </c>
      <c r="F62" s="103">
        <v>0</v>
      </c>
      <c r="G62" s="103">
        <v>0</v>
      </c>
    </row>
    <row r="63" spans="1:7" ht="39" customHeight="1">
      <c r="A63" s="106" t="s">
        <v>1138</v>
      </c>
      <c r="B63" s="104" t="s">
        <v>584</v>
      </c>
      <c r="C63" s="150"/>
      <c r="D63" s="103">
        <v>0</v>
      </c>
      <c r="E63" s="103">
        <v>0</v>
      </c>
      <c r="F63" s="103">
        <v>0</v>
      </c>
      <c r="G63" s="103">
        <v>1100000</v>
      </c>
    </row>
    <row r="64" spans="1:7" ht="39" customHeight="1">
      <c r="A64" s="106" t="s">
        <v>186</v>
      </c>
      <c r="B64" s="104" t="s">
        <v>929</v>
      </c>
      <c r="C64" s="150"/>
      <c r="D64" s="103">
        <v>0</v>
      </c>
      <c r="E64" s="103">
        <v>0</v>
      </c>
      <c r="F64" s="103">
        <v>0</v>
      </c>
      <c r="G64" s="103">
        <v>0</v>
      </c>
    </row>
    <row r="65" spans="1:7" ht="49.5" customHeight="1">
      <c r="A65" s="134" t="s">
        <v>187</v>
      </c>
      <c r="B65" s="100" t="s">
        <v>45</v>
      </c>
      <c r="C65" s="154"/>
      <c r="D65" s="102">
        <v>-640547137</v>
      </c>
      <c r="E65" s="102">
        <v>-452997823</v>
      </c>
      <c r="F65" s="102">
        <v>149072402</v>
      </c>
      <c r="G65" s="102">
        <v>2785338397</v>
      </c>
    </row>
    <row r="66" spans="1:7" ht="39" customHeight="1">
      <c r="A66" s="134" t="s">
        <v>199</v>
      </c>
      <c r="B66" s="100" t="s">
        <v>46</v>
      </c>
      <c r="C66" s="154"/>
      <c r="D66" s="101">
        <v>0</v>
      </c>
      <c r="E66" s="102">
        <v>0</v>
      </c>
      <c r="F66" s="101">
        <v>0</v>
      </c>
      <c r="G66" s="102">
        <v>0</v>
      </c>
    </row>
    <row r="67" spans="1:7" ht="34.5" customHeight="1">
      <c r="A67" s="151" t="s">
        <v>188</v>
      </c>
      <c r="B67" s="150" t="s">
        <v>47</v>
      </c>
      <c r="C67" s="150"/>
      <c r="D67" s="103">
        <v>0</v>
      </c>
      <c r="E67" s="103">
        <v>0</v>
      </c>
      <c r="F67" s="103">
        <v>0</v>
      </c>
      <c r="G67" s="103">
        <v>0</v>
      </c>
    </row>
    <row r="68" spans="1:7" ht="39" customHeight="1">
      <c r="A68" s="151" t="s">
        <v>189</v>
      </c>
      <c r="B68" s="150" t="s">
        <v>48</v>
      </c>
      <c r="C68" s="150"/>
      <c r="D68" s="103">
        <v>0</v>
      </c>
      <c r="E68" s="103">
        <v>0</v>
      </c>
      <c r="F68" s="103">
        <v>0</v>
      </c>
      <c r="G68" s="103">
        <v>0</v>
      </c>
    </row>
    <row r="69" spans="1:7" ht="48" customHeight="1">
      <c r="A69" s="134" t="s">
        <v>190</v>
      </c>
      <c r="B69" s="100" t="s">
        <v>21</v>
      </c>
      <c r="C69" s="154"/>
      <c r="D69" s="102">
        <v>-640547137</v>
      </c>
      <c r="E69" s="102">
        <v>-452997823</v>
      </c>
      <c r="F69" s="102">
        <v>149072402</v>
      </c>
      <c r="G69" s="102">
        <v>2785338397</v>
      </c>
    </row>
    <row r="70" spans="1:7" ht="39" customHeight="1">
      <c r="A70" s="151" t="s">
        <v>191</v>
      </c>
      <c r="B70" s="150" t="s">
        <v>20</v>
      </c>
      <c r="C70" s="150"/>
      <c r="D70" s="103">
        <v>227981119</v>
      </c>
      <c r="E70" s="103">
        <v>2545747656</v>
      </c>
      <c r="F70" s="103">
        <v>253669900</v>
      </c>
      <c r="G70" s="103">
        <v>2293196991</v>
      </c>
    </row>
    <row r="71" spans="1:7" ht="39" customHeight="1">
      <c r="A71" s="151" t="s">
        <v>192</v>
      </c>
      <c r="B71" s="150" t="s">
        <v>19</v>
      </c>
      <c r="C71" s="150"/>
      <c r="D71" s="103">
        <v>-868528256</v>
      </c>
      <c r="E71" s="103">
        <v>-2998745479</v>
      </c>
      <c r="F71" s="103">
        <v>-104597498</v>
      </c>
      <c r="G71" s="103">
        <v>492141406</v>
      </c>
    </row>
    <row r="72" spans="1:7" ht="39" customHeight="1">
      <c r="A72" s="134" t="s">
        <v>193</v>
      </c>
      <c r="B72" s="100" t="s">
        <v>49</v>
      </c>
      <c r="C72" s="154"/>
      <c r="D72" s="101"/>
      <c r="E72" s="101"/>
      <c r="F72" s="101"/>
      <c r="G72" s="101"/>
    </row>
    <row r="73" spans="1:7" ht="49.5" customHeight="1">
      <c r="A73" s="134" t="s">
        <v>194</v>
      </c>
      <c r="B73" s="100" t="s">
        <v>50</v>
      </c>
      <c r="C73" s="154"/>
      <c r="D73" s="102">
        <v>-640547137</v>
      </c>
      <c r="E73" s="102">
        <v>-452997823</v>
      </c>
      <c r="F73" s="102">
        <v>149072402</v>
      </c>
      <c r="G73" s="102">
        <v>2785338397</v>
      </c>
    </row>
    <row r="74" spans="1:7">
      <c r="A74" s="250"/>
      <c r="B74" s="250"/>
      <c r="C74" s="250"/>
      <c r="D74" s="250"/>
      <c r="E74" s="250"/>
      <c r="F74" s="250"/>
      <c r="G74" s="250"/>
    </row>
    <row r="75" spans="1:7">
      <c r="A75" s="172"/>
      <c r="B75" s="172"/>
      <c r="C75" s="172"/>
      <c r="D75" s="172"/>
      <c r="E75" s="172"/>
      <c r="F75" s="172"/>
      <c r="G75" s="172"/>
    </row>
    <row r="76" spans="1:7">
      <c r="A76" s="172"/>
      <c r="B76" s="172"/>
      <c r="C76" s="172"/>
      <c r="D76" s="96"/>
      <c r="E76" s="96"/>
      <c r="F76" s="172"/>
      <c r="G76" s="172"/>
    </row>
    <row r="77" spans="1:7" ht="16.5" customHeight="1">
      <c r="A77" s="525" t="s">
        <v>1122</v>
      </c>
      <c r="B77" s="525"/>
      <c r="C77" s="525"/>
      <c r="D77" s="525"/>
      <c r="E77" s="525"/>
      <c r="F77" s="525"/>
      <c r="G77" s="525"/>
    </row>
    <row r="78" spans="1:7">
      <c r="A78" s="97"/>
      <c r="B78" s="98"/>
      <c r="C78" s="172"/>
      <c r="D78" s="172"/>
      <c r="E78" s="97"/>
      <c r="F78" s="172"/>
      <c r="G78" s="172"/>
    </row>
    <row r="79" spans="1:7">
      <c r="A79" s="352"/>
      <c r="B79" s="352"/>
      <c r="C79" s="172"/>
      <c r="D79" s="172"/>
      <c r="E79" s="251"/>
      <c r="F79" s="172"/>
      <c r="G79" s="172"/>
    </row>
    <row r="80" spans="1:7" ht="14.25">
      <c r="A80" s="353" t="s">
        <v>559</v>
      </c>
      <c r="B80" s="352"/>
      <c r="C80" s="172"/>
      <c r="D80" s="172"/>
      <c r="E80" s="518" t="s">
        <v>560</v>
      </c>
      <c r="F80" s="518"/>
      <c r="G80" s="172"/>
    </row>
    <row r="81" spans="1:7">
      <c r="A81" s="352"/>
      <c r="B81" s="352"/>
      <c r="C81" s="172"/>
      <c r="D81" s="172"/>
      <c r="E81" s="251"/>
      <c r="F81" s="172"/>
      <c r="G81" s="172"/>
    </row>
    <row r="82" spans="1:7">
      <c r="A82" s="352"/>
      <c r="B82" s="352"/>
      <c r="C82" s="172"/>
      <c r="D82" s="172"/>
      <c r="E82" s="251"/>
      <c r="F82" s="172"/>
      <c r="G82" s="172"/>
    </row>
    <row r="83" spans="1:7">
      <c r="A83" s="352"/>
      <c r="B83" s="352"/>
      <c r="C83" s="172"/>
      <c r="D83" s="172"/>
      <c r="E83" s="251"/>
      <c r="F83" s="172"/>
      <c r="G83" s="172"/>
    </row>
    <row r="84" spans="1:7">
      <c r="A84" s="352"/>
      <c r="B84" s="352"/>
      <c r="C84" s="172"/>
      <c r="D84" s="172"/>
      <c r="E84" s="251"/>
      <c r="F84" s="172"/>
      <c r="G84" s="172"/>
    </row>
    <row r="85" spans="1:7">
      <c r="A85" s="352"/>
      <c r="B85" s="352"/>
      <c r="C85" s="172"/>
      <c r="D85" s="172"/>
      <c r="E85" s="251"/>
      <c r="F85" s="172"/>
      <c r="G85" s="172"/>
    </row>
    <row r="86" spans="1:7">
      <c r="A86" s="352"/>
      <c r="B86" s="352"/>
      <c r="C86" s="172"/>
      <c r="D86" s="172"/>
      <c r="E86" s="251"/>
      <c r="F86" s="172"/>
      <c r="G86" s="172"/>
    </row>
    <row r="87" spans="1:7">
      <c r="A87" s="352"/>
      <c r="B87" s="352"/>
      <c r="C87" s="172"/>
      <c r="D87" s="172"/>
      <c r="E87" s="251"/>
      <c r="F87" s="172"/>
      <c r="G87" s="172"/>
    </row>
    <row r="88" spans="1:7">
      <c r="A88" s="352"/>
      <c r="B88" s="352"/>
      <c r="C88" s="172"/>
      <c r="D88" s="172"/>
      <c r="E88" s="251"/>
      <c r="F88" s="172"/>
      <c r="G88" s="172"/>
    </row>
    <row r="89" spans="1:7">
      <c r="A89" s="352"/>
      <c r="B89" s="352"/>
      <c r="C89" s="172"/>
      <c r="D89" s="172"/>
      <c r="E89" s="251"/>
      <c r="F89" s="172"/>
      <c r="G89" s="172"/>
    </row>
    <row r="90" spans="1:7">
      <c r="A90" s="352"/>
      <c r="B90" s="352"/>
      <c r="C90" s="172"/>
      <c r="D90" s="172"/>
      <c r="E90" s="251"/>
      <c r="F90" s="172"/>
      <c r="G90" s="172"/>
    </row>
    <row r="91" spans="1:7" ht="16.5" customHeight="1">
      <c r="A91" s="494" t="s">
        <v>1178</v>
      </c>
      <c r="B91" s="172"/>
      <c r="C91" s="76"/>
      <c r="D91" s="519" t="s">
        <v>1178</v>
      </c>
      <c r="E91" s="519"/>
      <c r="F91" s="520" t="s">
        <v>1132</v>
      </c>
      <c r="G91" s="520"/>
    </row>
    <row r="92" spans="1:7" ht="14.25" customHeight="1">
      <c r="A92" s="494" t="s">
        <v>1179</v>
      </c>
      <c r="B92" s="172"/>
      <c r="C92" s="76"/>
      <c r="D92" s="519" t="s">
        <v>1179</v>
      </c>
      <c r="E92" s="519"/>
      <c r="F92" s="356" t="s">
        <v>1135</v>
      </c>
      <c r="G92" s="354"/>
    </row>
    <row r="93" spans="1:7">
      <c r="A93" s="99"/>
      <c r="B93" s="99"/>
      <c r="C93" s="97"/>
      <c r="D93" s="97"/>
      <c r="E93" s="99"/>
      <c r="F93" s="99"/>
      <c r="G93" s="99"/>
    </row>
  </sheetData>
  <protectedRanges>
    <protectedRange sqref="C63:D63" name="Range1_1_1"/>
  </protectedRanges>
  <mergeCells count="22">
    <mergeCell ref="B14:F14"/>
    <mergeCell ref="A1:G1"/>
    <mergeCell ref="A2:G2"/>
    <mergeCell ref="A3:G4"/>
    <mergeCell ref="A5:G5"/>
    <mergeCell ref="B9:F9"/>
    <mergeCell ref="B10:F10"/>
    <mergeCell ref="B11:F11"/>
    <mergeCell ref="B12:F12"/>
    <mergeCell ref="B8:F8"/>
    <mergeCell ref="B13:F13"/>
    <mergeCell ref="B7:E7"/>
    <mergeCell ref="E80:F80"/>
    <mergeCell ref="D91:E91"/>
    <mergeCell ref="F91:G91"/>
    <mergeCell ref="D92:E92"/>
    <mergeCell ref="A16:A17"/>
    <mergeCell ref="B16:B17"/>
    <mergeCell ref="C16:C17"/>
    <mergeCell ref="D16:E16"/>
    <mergeCell ref="F16:G16"/>
    <mergeCell ref="A77:G77"/>
  </mergeCells>
  <pageMargins left="0.42" right="0.25" top="0.35" bottom="0.23" header="0.34" footer="0.18"/>
  <pageSetup scale="5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O110"/>
  <sheetViews>
    <sheetView topLeftCell="A85" zoomScale="85" zoomScaleNormal="85" zoomScaleSheetLayoutView="85" workbookViewId="0">
      <selection activeCell="D104" sqref="D104"/>
    </sheetView>
  </sheetViews>
  <sheetFormatPr defaultColWidth="9.140625" defaultRowHeight="12.75"/>
  <cols>
    <col min="1" max="1" width="52.85546875" style="28" customWidth="1"/>
    <col min="2" max="2" width="11.5703125" style="28" customWidth="1"/>
    <col min="3" max="3" width="8.85546875" style="28" customWidth="1"/>
    <col min="4" max="4" width="28.28515625" style="28" customWidth="1"/>
    <col min="5" max="5" width="30.28515625" style="28" customWidth="1"/>
    <col min="6" max="6" width="30.28515625" style="28" hidden="1" customWidth="1"/>
    <col min="7" max="8" width="21.85546875" style="28" hidden="1" customWidth="1"/>
    <col min="9" max="11" width="30.28515625" style="28" hidden="1" customWidth="1"/>
    <col min="12" max="12" width="10.5703125" style="28" hidden="1" customWidth="1"/>
    <col min="13" max="13" width="20.7109375" style="36" hidden="1" customWidth="1"/>
    <col min="14" max="14" width="20.140625" style="36" hidden="1" customWidth="1"/>
    <col min="15" max="15" width="23.140625" style="29" hidden="1" customWidth="1"/>
    <col min="16" max="16" width="11.28515625" style="28" bestFit="1" customWidth="1"/>
    <col min="17" max="16384" width="9.140625" style="28"/>
  </cols>
  <sheetData>
    <row r="1" spans="1:13" ht="27" customHeight="1">
      <c r="A1" s="537" t="s">
        <v>562</v>
      </c>
      <c r="B1" s="537"/>
      <c r="C1" s="537"/>
      <c r="D1" s="537"/>
      <c r="E1" s="537"/>
      <c r="F1" s="375"/>
      <c r="G1" s="375"/>
      <c r="H1" s="375"/>
      <c r="I1" s="375"/>
      <c r="J1" s="375"/>
      <c r="K1" s="375"/>
      <c r="L1" s="375"/>
      <c r="M1" s="383"/>
    </row>
    <row r="2" spans="1:13" ht="35.25" customHeight="1">
      <c r="A2" s="538" t="s">
        <v>144</v>
      </c>
      <c r="B2" s="538"/>
      <c r="C2" s="538"/>
      <c r="D2" s="538"/>
      <c r="E2" s="538"/>
      <c r="F2" s="376"/>
      <c r="G2" s="376"/>
      <c r="H2" s="376"/>
      <c r="I2" s="376"/>
      <c r="J2" s="376"/>
      <c r="K2" s="376"/>
      <c r="L2" s="376"/>
      <c r="M2" s="31"/>
    </row>
    <row r="3" spans="1:13" ht="15" customHeight="1">
      <c r="A3" s="529" t="s">
        <v>200</v>
      </c>
      <c r="B3" s="529"/>
      <c r="C3" s="529"/>
      <c r="D3" s="529"/>
      <c r="E3" s="529"/>
      <c r="F3" s="369"/>
      <c r="G3" s="369"/>
      <c r="H3" s="369"/>
      <c r="I3" s="369"/>
      <c r="J3" s="369"/>
      <c r="K3" s="369"/>
      <c r="L3" s="369"/>
      <c r="M3" s="32"/>
    </row>
    <row r="4" spans="1:13" ht="19.5" customHeight="1">
      <c r="A4" s="529"/>
      <c r="B4" s="529"/>
      <c r="C4" s="529"/>
      <c r="D4" s="529"/>
      <c r="E4" s="529"/>
      <c r="F4" s="369"/>
      <c r="G4" s="369"/>
      <c r="H4" s="369"/>
      <c r="I4" s="369"/>
      <c r="J4" s="369"/>
      <c r="K4" s="369"/>
      <c r="L4" s="369"/>
      <c r="M4" s="32"/>
    </row>
    <row r="5" spans="1:13">
      <c r="A5" s="530" t="s">
        <v>1164</v>
      </c>
      <c r="B5" s="530"/>
      <c r="C5" s="530"/>
      <c r="D5" s="530"/>
      <c r="E5" s="530"/>
      <c r="F5" s="370"/>
      <c r="G5" s="370"/>
      <c r="H5" s="370"/>
      <c r="I5" s="370"/>
      <c r="J5" s="370"/>
      <c r="K5" s="370"/>
      <c r="L5" s="370"/>
      <c r="M5" s="33"/>
    </row>
    <row r="6" spans="1:13">
      <c r="A6" s="370"/>
      <c r="B6" s="370"/>
      <c r="C6" s="370"/>
      <c r="D6" s="370"/>
      <c r="E6" s="370"/>
      <c r="F6" s="370"/>
      <c r="G6" s="370"/>
      <c r="H6" s="370"/>
      <c r="I6" s="370"/>
      <c r="J6" s="370"/>
      <c r="K6" s="370"/>
      <c r="L6" s="370"/>
      <c r="M6" s="33"/>
    </row>
    <row r="7" spans="1:13" ht="13.5" customHeight="1">
      <c r="A7" s="143" t="s">
        <v>426</v>
      </c>
      <c r="B7" s="535" t="s">
        <v>1117</v>
      </c>
      <c r="C7" s="535"/>
      <c r="D7" s="535"/>
      <c r="E7" s="535"/>
      <c r="F7" s="374"/>
      <c r="G7" s="374"/>
      <c r="H7" s="374"/>
      <c r="I7" s="374"/>
      <c r="J7" s="374"/>
      <c r="K7" s="374"/>
      <c r="L7" s="374"/>
      <c r="M7" s="35"/>
    </row>
    <row r="8" spans="1:13" ht="13.5" customHeight="1">
      <c r="A8" s="146" t="s">
        <v>425</v>
      </c>
      <c r="B8" s="536" t="s">
        <v>1119</v>
      </c>
      <c r="C8" s="536"/>
      <c r="D8" s="536"/>
      <c r="E8" s="536"/>
      <c r="F8" s="377"/>
      <c r="G8" s="377"/>
      <c r="H8" s="377"/>
      <c r="I8" s="377"/>
      <c r="J8" s="377"/>
      <c r="K8" s="377"/>
      <c r="L8" s="377"/>
      <c r="M8" s="35"/>
    </row>
    <row r="9" spans="1:13" ht="13.5" customHeight="1">
      <c r="A9" s="143" t="s">
        <v>489</v>
      </c>
      <c r="B9" s="535" t="s">
        <v>1121</v>
      </c>
      <c r="C9" s="535"/>
      <c r="D9" s="535"/>
      <c r="E9" s="535"/>
      <c r="F9" s="374"/>
      <c r="G9" s="374"/>
      <c r="H9" s="374"/>
      <c r="I9" s="374"/>
      <c r="J9" s="374"/>
      <c r="K9" s="374"/>
      <c r="L9" s="374"/>
      <c r="M9" s="34"/>
    </row>
    <row r="10" spans="1:13" ht="13.5" customHeight="1">
      <c r="A10" s="144" t="s">
        <v>582</v>
      </c>
      <c r="B10" s="536" t="s">
        <v>1123</v>
      </c>
      <c r="C10" s="536"/>
      <c r="D10" s="536"/>
      <c r="E10" s="536"/>
      <c r="F10" s="377"/>
      <c r="G10" s="377"/>
      <c r="H10" s="377"/>
      <c r="I10" s="377"/>
      <c r="J10" s="377"/>
      <c r="K10" s="377"/>
      <c r="L10" s="377"/>
      <c r="M10" s="34"/>
    </row>
    <row r="11" spans="1:13" ht="13.5" customHeight="1">
      <c r="A11" s="143" t="s">
        <v>490</v>
      </c>
      <c r="B11" s="535" t="s">
        <v>590</v>
      </c>
      <c r="C11" s="535"/>
      <c r="D11" s="535"/>
      <c r="E11" s="535"/>
      <c r="F11" s="374"/>
      <c r="G11" s="374"/>
      <c r="H11" s="374"/>
      <c r="I11" s="374"/>
      <c r="J11" s="374"/>
      <c r="K11" s="374"/>
      <c r="L11" s="374"/>
      <c r="M11" s="35"/>
    </row>
    <row r="12" spans="1:13" ht="13.5" customHeight="1">
      <c r="A12" s="145" t="s">
        <v>491</v>
      </c>
      <c r="B12" s="536" t="s">
        <v>591</v>
      </c>
      <c r="C12" s="536"/>
      <c r="D12" s="536"/>
      <c r="E12" s="536"/>
      <c r="F12" s="377"/>
      <c r="G12" s="377"/>
      <c r="H12" s="377"/>
      <c r="I12" s="377"/>
      <c r="J12" s="377"/>
      <c r="K12" s="377"/>
      <c r="L12" s="377"/>
      <c r="M12" s="35"/>
    </row>
    <row r="13" spans="1:13" ht="13.5" customHeight="1">
      <c r="A13" s="374" t="s">
        <v>146</v>
      </c>
      <c r="B13" s="535" t="s">
        <v>1177</v>
      </c>
      <c r="C13" s="535"/>
      <c r="D13" s="535"/>
      <c r="E13" s="535"/>
      <c r="F13" s="374"/>
      <c r="G13" s="374"/>
      <c r="H13" s="374"/>
      <c r="I13" s="374"/>
      <c r="J13" s="374"/>
      <c r="K13" s="374"/>
      <c r="L13" s="374"/>
      <c r="M13" s="34"/>
    </row>
    <row r="14" spans="1:13" ht="13.5" customHeight="1">
      <c r="A14" s="147" t="s">
        <v>147</v>
      </c>
      <c r="B14" s="526">
        <v>46301</v>
      </c>
      <c r="C14" s="526"/>
      <c r="D14" s="526"/>
      <c r="E14" s="526"/>
      <c r="F14" s="368"/>
      <c r="G14" s="368"/>
      <c r="H14" s="368"/>
      <c r="I14" s="368"/>
      <c r="J14" s="368"/>
      <c r="K14" s="368"/>
      <c r="L14" s="368"/>
    </row>
    <row r="15" spans="1:13">
      <c r="A15" s="302"/>
      <c r="B15" s="302"/>
      <c r="C15" s="302"/>
      <c r="D15" s="302"/>
      <c r="E15" s="302"/>
      <c r="F15" s="302"/>
      <c r="G15" s="302"/>
      <c r="H15" s="302"/>
      <c r="I15" s="302"/>
      <c r="J15" s="302"/>
      <c r="K15" s="302"/>
      <c r="L15" s="302"/>
    </row>
    <row r="16" spans="1:13" ht="39.75" customHeight="1">
      <c r="A16" s="309" t="s">
        <v>148</v>
      </c>
      <c r="B16" s="309" t="s">
        <v>149</v>
      </c>
      <c r="C16" s="152" t="s">
        <v>150</v>
      </c>
      <c r="D16" s="152" t="s">
        <v>1168</v>
      </c>
      <c r="E16" s="152" t="s">
        <v>1163</v>
      </c>
      <c r="F16" s="48"/>
      <c r="G16" s="48"/>
      <c r="H16" s="48"/>
      <c r="I16" s="48" t="s">
        <v>586</v>
      </c>
      <c r="J16" s="48"/>
      <c r="K16" s="48"/>
      <c r="L16" s="48"/>
      <c r="M16" s="37"/>
    </row>
    <row r="17" spans="1:15" ht="30" customHeight="1">
      <c r="A17" s="134" t="s">
        <v>250</v>
      </c>
      <c r="B17" s="134"/>
      <c r="C17" s="135"/>
      <c r="D17" s="135"/>
      <c r="E17" s="135"/>
      <c r="F17" s="49"/>
      <c r="G17" s="49"/>
      <c r="H17" s="49"/>
      <c r="I17" s="49"/>
      <c r="J17" s="49"/>
      <c r="K17" s="49"/>
      <c r="L17" s="49"/>
      <c r="M17" s="38"/>
    </row>
    <row r="18" spans="1:15" ht="39" customHeight="1">
      <c r="A18" s="151" t="s">
        <v>251</v>
      </c>
      <c r="B18" s="153" t="s">
        <v>0</v>
      </c>
      <c r="C18" s="149"/>
      <c r="D18" s="168">
        <v>7101751281</v>
      </c>
      <c r="E18" s="168">
        <v>6994009457</v>
      </c>
      <c r="F18" s="50"/>
      <c r="G18" s="50"/>
      <c r="H18" s="50"/>
      <c r="I18" s="50">
        <v>29799258648</v>
      </c>
      <c r="J18" s="50">
        <v>729768413</v>
      </c>
      <c r="K18" s="50"/>
      <c r="L18" s="50"/>
      <c r="M18" s="38"/>
      <c r="O18" s="30"/>
    </row>
    <row r="19" spans="1:15" ht="39" customHeight="1">
      <c r="A19" s="129" t="s">
        <v>252</v>
      </c>
      <c r="B19" s="153" t="s">
        <v>52</v>
      </c>
      <c r="C19" s="150"/>
      <c r="D19" s="169">
        <v>401751281</v>
      </c>
      <c r="E19" s="169">
        <v>294009457</v>
      </c>
      <c r="F19" s="50"/>
      <c r="G19" s="58"/>
      <c r="H19" s="58"/>
      <c r="I19" s="50">
        <v>9361428215</v>
      </c>
      <c r="J19" s="50">
        <v>611101479</v>
      </c>
      <c r="K19" s="58"/>
      <c r="L19" s="50"/>
      <c r="M19" s="39"/>
      <c r="O19" s="40"/>
    </row>
    <row r="20" spans="1:15" ht="39" customHeight="1">
      <c r="A20" s="129" t="s">
        <v>805</v>
      </c>
      <c r="B20" s="153">
        <v>111.1</v>
      </c>
      <c r="C20" s="150"/>
      <c r="D20" s="140">
        <v>12966627</v>
      </c>
      <c r="E20" s="140">
        <v>23959660</v>
      </c>
      <c r="F20" s="50"/>
      <c r="G20" s="58"/>
      <c r="H20" s="58"/>
      <c r="I20" s="50"/>
      <c r="J20" s="50"/>
      <c r="K20" s="58"/>
      <c r="L20" s="50"/>
      <c r="M20" s="39"/>
      <c r="O20" s="40"/>
    </row>
    <row r="21" spans="1:15" ht="39" customHeight="1">
      <c r="A21" s="129" t="s">
        <v>806</v>
      </c>
      <c r="B21" s="153">
        <v>111.2</v>
      </c>
      <c r="C21" s="150"/>
      <c r="D21" s="140">
        <v>6128199</v>
      </c>
      <c r="E21" s="140">
        <v>6037760</v>
      </c>
      <c r="F21" s="50"/>
      <c r="G21" s="58"/>
      <c r="H21" s="58"/>
      <c r="I21" s="50"/>
      <c r="J21" s="50"/>
      <c r="K21" s="58"/>
      <c r="L21" s="50"/>
      <c r="M21" s="39"/>
      <c r="O21" s="40"/>
    </row>
    <row r="22" spans="1:15" ht="39" customHeight="1">
      <c r="A22" s="129" t="s">
        <v>807</v>
      </c>
      <c r="B22" s="153">
        <v>111.3</v>
      </c>
      <c r="C22" s="150"/>
      <c r="D22" s="169">
        <v>382656455</v>
      </c>
      <c r="E22" s="169">
        <v>264012037</v>
      </c>
      <c r="F22" s="50"/>
      <c r="G22" s="58"/>
      <c r="H22" s="58"/>
      <c r="I22" s="50"/>
      <c r="J22" s="50"/>
      <c r="K22" s="58"/>
      <c r="L22" s="50"/>
      <c r="M22" s="39"/>
      <c r="O22" s="40"/>
    </row>
    <row r="23" spans="1:15" ht="39" customHeight="1">
      <c r="A23" s="129" t="s">
        <v>253</v>
      </c>
      <c r="B23" s="153" t="s">
        <v>53</v>
      </c>
      <c r="C23" s="150"/>
      <c r="D23" s="140">
        <v>6700000000</v>
      </c>
      <c r="E23" s="140">
        <v>6700000000</v>
      </c>
      <c r="F23" s="50"/>
      <c r="G23" s="59"/>
      <c r="H23" s="59"/>
      <c r="I23" s="50">
        <v>20437830433</v>
      </c>
      <c r="J23" s="50">
        <v>118666934</v>
      </c>
      <c r="K23" s="59"/>
      <c r="L23" s="50"/>
      <c r="M23" s="39"/>
      <c r="O23" s="40"/>
    </row>
    <row r="24" spans="1:15" ht="39" customHeight="1">
      <c r="A24" s="151" t="s">
        <v>297</v>
      </c>
      <c r="B24" s="153" t="s">
        <v>1</v>
      </c>
      <c r="C24" s="150"/>
      <c r="D24" s="169">
        <v>46507785019</v>
      </c>
      <c r="E24" s="169">
        <v>47376313275</v>
      </c>
      <c r="F24" s="50"/>
      <c r="G24" s="58"/>
      <c r="H24" s="58"/>
      <c r="I24" s="50">
        <v>46113652000</v>
      </c>
      <c r="J24" s="50">
        <v>-267466000</v>
      </c>
      <c r="K24" s="58"/>
      <c r="L24" s="50"/>
      <c r="M24" s="39"/>
      <c r="O24" s="41"/>
    </row>
    <row r="25" spans="1:15" ht="39" customHeight="1">
      <c r="A25" s="129" t="s">
        <v>254</v>
      </c>
      <c r="B25" s="153" t="s">
        <v>2</v>
      </c>
      <c r="C25" s="150"/>
      <c r="D25" s="170">
        <v>46507785019</v>
      </c>
      <c r="E25" s="170">
        <v>47376313275</v>
      </c>
      <c r="F25" s="50"/>
      <c r="G25" s="59"/>
      <c r="H25" s="59"/>
      <c r="I25" s="50">
        <v>46113652000</v>
      </c>
      <c r="J25" s="50">
        <v>-267466000</v>
      </c>
      <c r="K25" s="59"/>
      <c r="L25" s="50"/>
      <c r="M25" s="39"/>
      <c r="O25" s="40"/>
    </row>
    <row r="26" spans="1:15" s="19" customFormat="1" ht="39" customHeight="1">
      <c r="A26" s="183" t="s">
        <v>308</v>
      </c>
      <c r="B26" s="162" t="s">
        <v>202</v>
      </c>
      <c r="C26" s="136"/>
      <c r="D26" s="140">
        <v>6447943000</v>
      </c>
      <c r="E26" s="140">
        <v>6849207500</v>
      </c>
      <c r="F26" s="50"/>
      <c r="G26" s="59"/>
      <c r="H26" s="59"/>
      <c r="I26" s="50">
        <v>43113652000</v>
      </c>
      <c r="J26" s="50">
        <v>-267466000</v>
      </c>
      <c r="K26" s="59"/>
      <c r="L26" s="50"/>
      <c r="M26" s="39"/>
      <c r="N26" s="36"/>
      <c r="O26" s="40"/>
    </row>
    <row r="27" spans="1:15" s="19" customFormat="1" ht="39" customHeight="1">
      <c r="A27" s="106" t="s">
        <v>309</v>
      </c>
      <c r="B27" s="153">
        <v>121.2</v>
      </c>
      <c r="C27" s="149"/>
      <c r="D27" s="140">
        <v>0</v>
      </c>
      <c r="E27" s="140">
        <v>0</v>
      </c>
      <c r="F27" s="50"/>
      <c r="G27" s="59"/>
      <c r="H27" s="59"/>
      <c r="I27" s="50">
        <v>0</v>
      </c>
      <c r="J27" s="50"/>
      <c r="K27" s="59"/>
      <c r="L27" s="50"/>
      <c r="M27" s="39"/>
      <c r="N27" s="36"/>
      <c r="O27" s="40"/>
    </row>
    <row r="28" spans="1:15" s="19" customFormat="1" ht="39" customHeight="1">
      <c r="A28" s="183" t="s">
        <v>256</v>
      </c>
      <c r="B28" s="384" t="s">
        <v>203</v>
      </c>
      <c r="C28" s="136"/>
      <c r="D28" s="140">
        <v>40059842019</v>
      </c>
      <c r="E28" s="140">
        <v>40527105775</v>
      </c>
      <c r="F28" s="50"/>
      <c r="G28" s="59"/>
      <c r="H28" s="59"/>
      <c r="I28" s="50">
        <v>0</v>
      </c>
      <c r="J28" s="50">
        <v>0</v>
      </c>
      <c r="K28" s="59"/>
      <c r="L28" s="50"/>
      <c r="M28" s="39"/>
      <c r="N28" s="36"/>
      <c r="O28" s="40"/>
    </row>
    <row r="29" spans="1:15" s="19" customFormat="1" ht="39" customHeight="1">
      <c r="A29" s="183" t="s">
        <v>307</v>
      </c>
      <c r="B29" s="385" t="s">
        <v>205</v>
      </c>
      <c r="C29" s="136"/>
      <c r="D29" s="140">
        <v>0</v>
      </c>
      <c r="E29" s="140">
        <v>0</v>
      </c>
      <c r="F29" s="50"/>
      <c r="G29" s="59"/>
      <c r="H29" s="59"/>
      <c r="I29" s="50">
        <v>3000000000</v>
      </c>
      <c r="J29" s="50">
        <v>0</v>
      </c>
      <c r="K29" s="59"/>
      <c r="L29" s="50"/>
      <c r="M29" s="39"/>
      <c r="N29" s="36"/>
      <c r="O29" s="40"/>
    </row>
    <row r="30" spans="1:15" s="19" customFormat="1" ht="39" customHeight="1">
      <c r="A30" s="183" t="s">
        <v>255</v>
      </c>
      <c r="B30" s="162" t="s">
        <v>583</v>
      </c>
      <c r="C30" s="136"/>
      <c r="D30" s="140">
        <v>0</v>
      </c>
      <c r="E30" s="140">
        <v>0</v>
      </c>
      <c r="F30" s="50"/>
      <c r="G30" s="59"/>
      <c r="H30" s="59"/>
      <c r="I30" s="50">
        <v>0</v>
      </c>
      <c r="J30" s="50">
        <v>0</v>
      </c>
      <c r="K30" s="59"/>
      <c r="L30" s="50"/>
      <c r="M30" s="39"/>
      <c r="N30" s="36"/>
      <c r="O30" s="40"/>
    </row>
    <row r="31" spans="1:15" s="19" customFormat="1" ht="39" customHeight="1">
      <c r="A31" s="106" t="s">
        <v>511</v>
      </c>
      <c r="B31" s="384" t="s">
        <v>210</v>
      </c>
      <c r="C31" s="149"/>
      <c r="D31" s="140">
        <v>0</v>
      </c>
      <c r="E31" s="140">
        <v>0</v>
      </c>
      <c r="F31" s="50"/>
      <c r="G31" s="59"/>
      <c r="H31" s="59"/>
      <c r="I31" s="50">
        <v>0</v>
      </c>
      <c r="J31" s="50">
        <v>0</v>
      </c>
      <c r="K31" s="59"/>
      <c r="L31" s="50"/>
      <c r="M31" s="39"/>
      <c r="N31" s="36"/>
      <c r="O31" s="40"/>
    </row>
    <row r="32" spans="1:15" ht="39" customHeight="1">
      <c r="A32" s="129" t="s">
        <v>257</v>
      </c>
      <c r="B32" s="153" t="s">
        <v>54</v>
      </c>
      <c r="C32" s="150"/>
      <c r="D32" s="140">
        <v>0</v>
      </c>
      <c r="E32" s="140">
        <v>0</v>
      </c>
      <c r="F32" s="50"/>
      <c r="G32" s="59"/>
      <c r="H32" s="59"/>
      <c r="I32" s="50">
        <v>0</v>
      </c>
      <c r="J32" s="50">
        <v>0</v>
      </c>
      <c r="K32" s="59"/>
      <c r="L32" s="50"/>
      <c r="M32" s="39"/>
      <c r="O32" s="40"/>
    </row>
    <row r="33" spans="1:15" ht="39" customHeight="1">
      <c r="A33" s="151" t="s">
        <v>258</v>
      </c>
      <c r="B33" s="153" t="s">
        <v>3</v>
      </c>
      <c r="C33" s="150"/>
      <c r="D33" s="169">
        <v>423461878</v>
      </c>
      <c r="E33" s="169">
        <v>473009855</v>
      </c>
      <c r="F33" s="50"/>
      <c r="G33" s="58"/>
      <c r="H33" s="58"/>
      <c r="I33" s="50">
        <v>473787186</v>
      </c>
      <c r="J33" s="50">
        <v>-61449754</v>
      </c>
      <c r="K33" s="58"/>
      <c r="L33" s="50"/>
      <c r="M33" s="39"/>
      <c r="O33" s="40"/>
    </row>
    <row r="34" spans="1:15" ht="39" customHeight="1">
      <c r="A34" s="129" t="s">
        <v>259</v>
      </c>
      <c r="B34" s="153" t="s">
        <v>4</v>
      </c>
      <c r="C34" s="150"/>
      <c r="D34" s="140">
        <v>0</v>
      </c>
      <c r="E34" s="140">
        <v>0</v>
      </c>
      <c r="F34" s="50"/>
      <c r="G34" s="59"/>
      <c r="H34" s="59"/>
      <c r="I34" s="50">
        <v>285571000</v>
      </c>
      <c r="J34" s="50">
        <v>-58238511</v>
      </c>
      <c r="K34" s="59"/>
      <c r="L34" s="50"/>
      <c r="M34" s="39"/>
      <c r="O34" s="41"/>
    </row>
    <row r="35" spans="1:15" ht="39" customHeight="1">
      <c r="A35" s="129" t="s">
        <v>260</v>
      </c>
      <c r="B35" s="153" t="s">
        <v>55</v>
      </c>
      <c r="C35" s="150"/>
      <c r="D35" s="170">
        <v>423461878</v>
      </c>
      <c r="E35" s="170">
        <v>473009855</v>
      </c>
      <c r="F35" s="50"/>
      <c r="G35" s="59"/>
      <c r="H35" s="59"/>
      <c r="I35" s="50">
        <v>188216186</v>
      </c>
      <c r="J35" s="50">
        <v>-3211243</v>
      </c>
      <c r="K35" s="59"/>
      <c r="L35" s="50"/>
      <c r="M35" s="39"/>
      <c r="O35" s="41"/>
    </row>
    <row r="36" spans="1:15" ht="39" customHeight="1">
      <c r="A36" s="183" t="s">
        <v>391</v>
      </c>
      <c r="B36" s="153" t="s">
        <v>56</v>
      </c>
      <c r="C36" s="150"/>
      <c r="D36" s="140">
        <v>0</v>
      </c>
      <c r="E36" s="140">
        <v>0</v>
      </c>
      <c r="F36" s="50"/>
      <c r="G36" s="59"/>
      <c r="H36" s="59"/>
      <c r="I36" s="50">
        <v>0</v>
      </c>
      <c r="J36" s="50">
        <v>0</v>
      </c>
      <c r="K36" s="59"/>
      <c r="L36" s="50"/>
      <c r="M36" s="39"/>
      <c r="O36" s="40"/>
    </row>
    <row r="37" spans="1:15" ht="39" customHeight="1">
      <c r="A37" s="164" t="s">
        <v>575</v>
      </c>
      <c r="B37" s="150">
        <v>135</v>
      </c>
      <c r="C37" s="150"/>
      <c r="D37" s="140">
        <v>0</v>
      </c>
      <c r="E37" s="140">
        <v>0</v>
      </c>
      <c r="F37" s="50"/>
      <c r="G37" s="59"/>
      <c r="H37" s="59"/>
      <c r="I37" s="50"/>
      <c r="J37" s="50">
        <v>0</v>
      </c>
      <c r="K37" s="59"/>
      <c r="L37" s="50"/>
      <c r="M37" s="39"/>
      <c r="O37" s="40"/>
    </row>
    <row r="38" spans="1:15" ht="39" customHeight="1">
      <c r="A38" s="164" t="s">
        <v>392</v>
      </c>
      <c r="B38" s="150" t="s">
        <v>57</v>
      </c>
      <c r="C38" s="150"/>
      <c r="D38" s="169">
        <v>423461878</v>
      </c>
      <c r="E38" s="169">
        <v>473009855</v>
      </c>
      <c r="F38" s="50"/>
      <c r="G38" s="59"/>
      <c r="H38" s="59"/>
      <c r="I38" s="50">
        <v>188216186</v>
      </c>
      <c r="J38" s="50">
        <v>-3211243</v>
      </c>
      <c r="K38" s="59"/>
      <c r="L38" s="50"/>
      <c r="M38" s="39"/>
      <c r="O38" s="40"/>
    </row>
    <row r="39" spans="1:15" ht="39" customHeight="1">
      <c r="A39" s="165" t="s">
        <v>572</v>
      </c>
      <c r="B39" s="150">
        <v>136.1</v>
      </c>
      <c r="C39" s="150"/>
      <c r="D39" s="140">
        <v>0</v>
      </c>
      <c r="E39" s="140">
        <v>93000000</v>
      </c>
      <c r="F39" s="50"/>
      <c r="G39" s="59"/>
      <c r="H39" s="59"/>
      <c r="I39" s="50">
        <v>0</v>
      </c>
      <c r="J39" s="50">
        <v>0</v>
      </c>
      <c r="K39" s="59"/>
      <c r="L39" s="50"/>
      <c r="M39" s="39"/>
      <c r="O39" s="40"/>
    </row>
    <row r="40" spans="1:15" ht="39" customHeight="1">
      <c r="A40" s="164" t="s">
        <v>568</v>
      </c>
      <c r="B40" s="150">
        <v>136.19999999999999</v>
      </c>
      <c r="C40" s="150"/>
      <c r="D40" s="148">
        <v>550685</v>
      </c>
      <c r="E40" s="140">
        <v>367123</v>
      </c>
      <c r="F40" s="50"/>
      <c r="G40" s="59"/>
      <c r="H40" s="59"/>
      <c r="I40" s="50">
        <v>188216186</v>
      </c>
      <c r="J40" s="50">
        <v>-3211243</v>
      </c>
      <c r="K40" s="59"/>
      <c r="L40" s="50"/>
      <c r="M40" s="39"/>
      <c r="O40" s="40"/>
    </row>
    <row r="41" spans="1:15" ht="39" customHeight="1">
      <c r="A41" s="164" t="s">
        <v>567</v>
      </c>
      <c r="B41" s="150">
        <v>136.30000000000001</v>
      </c>
      <c r="C41" s="150"/>
      <c r="D41" s="148">
        <v>0</v>
      </c>
      <c r="E41" s="148">
        <v>0</v>
      </c>
      <c r="F41" s="50"/>
      <c r="G41" s="59"/>
      <c r="H41" s="59"/>
      <c r="I41" s="50">
        <v>0</v>
      </c>
      <c r="J41" s="50">
        <v>0</v>
      </c>
      <c r="K41" s="59"/>
      <c r="L41" s="50"/>
      <c r="M41" s="39"/>
      <c r="O41" s="40"/>
    </row>
    <row r="42" spans="1:15" ht="39" customHeight="1">
      <c r="A42" s="164" t="s">
        <v>573</v>
      </c>
      <c r="B42" s="150">
        <v>136.4</v>
      </c>
      <c r="C42" s="150"/>
      <c r="D42" s="148">
        <v>422911193</v>
      </c>
      <c r="E42" s="148">
        <v>379642732</v>
      </c>
      <c r="F42" s="50"/>
      <c r="G42" s="59"/>
      <c r="H42" s="59"/>
      <c r="I42" s="50">
        <v>0</v>
      </c>
      <c r="J42" s="50">
        <v>0</v>
      </c>
      <c r="K42" s="59"/>
      <c r="L42" s="50"/>
      <c r="M42" s="39"/>
      <c r="O42" s="40"/>
    </row>
    <row r="43" spans="1:15" ht="39" customHeight="1">
      <c r="A43" s="164" t="s">
        <v>574</v>
      </c>
      <c r="B43" s="150">
        <v>136.5</v>
      </c>
      <c r="C43" s="150"/>
      <c r="D43" s="148">
        <v>0</v>
      </c>
      <c r="E43" s="148">
        <v>0</v>
      </c>
      <c r="F43" s="50"/>
      <c r="G43" s="59"/>
      <c r="H43" s="59"/>
      <c r="I43" s="50">
        <v>0</v>
      </c>
      <c r="J43" s="50">
        <v>0</v>
      </c>
      <c r="K43" s="59"/>
      <c r="L43" s="50"/>
      <c r="M43" s="39"/>
      <c r="O43" s="40"/>
    </row>
    <row r="44" spans="1:15" ht="39" customHeight="1">
      <c r="A44" s="129" t="s">
        <v>261</v>
      </c>
      <c r="B44" s="153" t="s">
        <v>58</v>
      </c>
      <c r="C44" s="150"/>
      <c r="D44" s="148">
        <v>0</v>
      </c>
      <c r="E44" s="148">
        <v>0</v>
      </c>
      <c r="F44" s="50"/>
      <c r="G44" s="59"/>
      <c r="H44" s="59"/>
      <c r="I44" s="50">
        <v>0</v>
      </c>
      <c r="J44" s="50">
        <v>0</v>
      </c>
      <c r="K44" s="59"/>
      <c r="L44" s="50"/>
      <c r="M44" s="39"/>
      <c r="O44" s="41"/>
    </row>
    <row r="45" spans="1:15" ht="39" customHeight="1">
      <c r="A45" s="129" t="s">
        <v>262</v>
      </c>
      <c r="B45" s="153" t="s">
        <v>59</v>
      </c>
      <c r="C45" s="150"/>
      <c r="D45" s="148">
        <v>0</v>
      </c>
      <c r="E45" s="148">
        <v>0</v>
      </c>
      <c r="F45" s="50"/>
      <c r="G45" s="59"/>
      <c r="H45" s="59"/>
      <c r="I45" s="50">
        <v>0</v>
      </c>
      <c r="J45" s="50">
        <v>0</v>
      </c>
      <c r="K45" s="59"/>
      <c r="L45" s="50"/>
      <c r="M45" s="386" t="s">
        <v>518</v>
      </c>
      <c r="N45" s="56"/>
      <c r="O45" s="41"/>
    </row>
    <row r="46" spans="1:15" ht="39" customHeight="1">
      <c r="A46" s="134" t="s">
        <v>263</v>
      </c>
      <c r="B46" s="155" t="s">
        <v>60</v>
      </c>
      <c r="C46" s="154"/>
      <c r="D46" s="171">
        <v>54032998178</v>
      </c>
      <c r="E46" s="171">
        <v>54843332587</v>
      </c>
      <c r="F46" s="50"/>
      <c r="G46" s="65">
        <v>0</v>
      </c>
      <c r="H46" s="65">
        <v>0</v>
      </c>
      <c r="I46" s="50">
        <v>76386697834</v>
      </c>
      <c r="J46" s="50">
        <v>400852659</v>
      </c>
      <c r="K46" s="60"/>
      <c r="L46" s="50"/>
      <c r="M46" s="52">
        <v>77161857907</v>
      </c>
      <c r="N46" s="54">
        <v>76787550493</v>
      </c>
      <c r="O46" s="40"/>
    </row>
    <row r="47" spans="1:15" ht="39" customHeight="1">
      <c r="A47" s="134" t="s">
        <v>264</v>
      </c>
      <c r="B47" s="155" t="s">
        <v>61</v>
      </c>
      <c r="C47" s="154"/>
      <c r="D47" s="156">
        <v>0</v>
      </c>
      <c r="E47" s="156">
        <v>0</v>
      </c>
      <c r="F47" s="50"/>
      <c r="G47" s="61"/>
      <c r="H47" s="61"/>
      <c r="I47" s="50"/>
      <c r="J47" s="50">
        <v>0</v>
      </c>
      <c r="K47" s="61"/>
      <c r="L47" s="50"/>
      <c r="M47" s="53">
        <v>0</v>
      </c>
      <c r="N47" s="56">
        <v>0</v>
      </c>
      <c r="O47" s="40"/>
    </row>
    <row r="48" spans="1:15" ht="39" customHeight="1">
      <c r="A48" s="129" t="s">
        <v>393</v>
      </c>
      <c r="B48" s="153" t="s">
        <v>6</v>
      </c>
      <c r="C48" s="150"/>
      <c r="D48" s="148">
        <v>0</v>
      </c>
      <c r="E48" s="148">
        <v>0</v>
      </c>
      <c r="F48" s="50"/>
      <c r="G48" s="59"/>
      <c r="H48" s="59"/>
      <c r="I48" s="50">
        <v>0</v>
      </c>
      <c r="J48" s="50">
        <v>0</v>
      </c>
      <c r="K48" s="59"/>
      <c r="L48" s="50"/>
      <c r="M48" s="39"/>
      <c r="O48" s="41"/>
    </row>
    <row r="49" spans="1:15" ht="39" customHeight="1">
      <c r="A49" s="129" t="s">
        <v>265</v>
      </c>
      <c r="B49" s="153" t="s">
        <v>7</v>
      </c>
      <c r="C49" s="150"/>
      <c r="D49" s="148">
        <v>0</v>
      </c>
      <c r="E49" s="148">
        <v>0</v>
      </c>
      <c r="F49" s="50"/>
      <c r="G49" s="59"/>
      <c r="H49" s="59"/>
      <c r="I49" s="50">
        <v>1491333650</v>
      </c>
      <c r="J49" s="50">
        <v>-1427738400</v>
      </c>
      <c r="K49" s="59"/>
      <c r="L49" s="50"/>
      <c r="M49" s="39"/>
      <c r="O49" s="41"/>
    </row>
    <row r="50" spans="1:15" ht="64.5" customHeight="1">
      <c r="A50" s="129" t="s">
        <v>385</v>
      </c>
      <c r="B50" s="153" t="s">
        <v>62</v>
      </c>
      <c r="C50" s="150"/>
      <c r="D50" s="148">
        <v>498693</v>
      </c>
      <c r="E50" s="148">
        <v>424499</v>
      </c>
      <c r="F50" s="50"/>
      <c r="G50" s="59"/>
      <c r="H50" s="59"/>
      <c r="I50" s="50">
        <v>0</v>
      </c>
      <c r="J50" s="50">
        <v>250000</v>
      </c>
      <c r="K50" s="59"/>
      <c r="L50" s="50"/>
      <c r="M50" s="39"/>
      <c r="O50" s="41"/>
    </row>
    <row r="51" spans="1:15" ht="39" customHeight="1">
      <c r="A51" s="129" t="s">
        <v>266</v>
      </c>
      <c r="B51" s="153" t="s">
        <v>8</v>
      </c>
      <c r="C51" s="150"/>
      <c r="D51" s="157">
        <v>183252</v>
      </c>
      <c r="E51" s="157">
        <v>142223</v>
      </c>
      <c r="F51" s="50"/>
      <c r="G51" s="59"/>
      <c r="H51" s="59"/>
      <c r="I51" s="50">
        <v>0</v>
      </c>
      <c r="J51" s="50">
        <v>0</v>
      </c>
      <c r="K51" s="59"/>
      <c r="L51" s="50"/>
      <c r="M51" s="39"/>
      <c r="O51" s="41"/>
    </row>
    <row r="52" spans="1:15" ht="39" customHeight="1">
      <c r="A52" s="129" t="s">
        <v>267</v>
      </c>
      <c r="B52" s="153" t="s">
        <v>9</v>
      </c>
      <c r="C52" s="150"/>
      <c r="D52" s="148">
        <v>0</v>
      </c>
      <c r="E52" s="148">
        <v>0</v>
      </c>
      <c r="F52" s="50"/>
      <c r="G52" s="59"/>
      <c r="H52" s="59"/>
      <c r="I52" s="50">
        <v>0</v>
      </c>
      <c r="J52" s="50">
        <v>0</v>
      </c>
      <c r="K52" s="59"/>
      <c r="L52" s="50"/>
      <c r="M52" s="39"/>
      <c r="O52" s="41"/>
    </row>
    <row r="53" spans="1:15" ht="39" customHeight="1">
      <c r="A53" s="129" t="s">
        <v>268</v>
      </c>
      <c r="B53" s="153" t="s">
        <v>63</v>
      </c>
      <c r="C53" s="150"/>
      <c r="D53" s="140">
        <v>23731598</v>
      </c>
      <c r="E53" s="140">
        <v>104928378</v>
      </c>
      <c r="F53" s="50"/>
      <c r="G53" s="59"/>
      <c r="H53" s="59"/>
      <c r="I53" s="50">
        <v>95797260</v>
      </c>
      <c r="J53" s="50">
        <v>15591781</v>
      </c>
      <c r="K53" s="59"/>
      <c r="L53" s="50"/>
      <c r="M53" s="39"/>
      <c r="O53" s="41"/>
    </row>
    <row r="54" spans="1:15" ht="39" customHeight="1">
      <c r="A54" s="183" t="s">
        <v>269</v>
      </c>
      <c r="B54" s="138">
        <v>316.10000000000002</v>
      </c>
      <c r="C54" s="150"/>
      <c r="D54" s="140">
        <v>0</v>
      </c>
      <c r="E54" s="140">
        <v>0</v>
      </c>
      <c r="F54" s="50"/>
      <c r="G54" s="59"/>
      <c r="H54" s="59"/>
      <c r="I54" s="50">
        <v>0</v>
      </c>
      <c r="J54" s="50">
        <v>0</v>
      </c>
      <c r="K54" s="59"/>
      <c r="L54" s="50"/>
      <c r="M54" s="39"/>
      <c r="O54" s="40"/>
    </row>
    <row r="55" spans="1:15" ht="39" customHeight="1">
      <c r="A55" s="183" t="s">
        <v>270</v>
      </c>
      <c r="B55" s="138">
        <v>316.2</v>
      </c>
      <c r="C55" s="150"/>
      <c r="D55" s="140">
        <v>6731586</v>
      </c>
      <c r="E55" s="140">
        <v>93471851</v>
      </c>
      <c r="F55" s="50"/>
      <c r="G55" s="59"/>
      <c r="H55" s="59"/>
      <c r="I55" s="50">
        <v>82780822</v>
      </c>
      <c r="J55" s="50">
        <v>9342466</v>
      </c>
      <c r="K55" s="59"/>
      <c r="L55" s="50"/>
      <c r="M55" s="39"/>
      <c r="O55" s="40"/>
    </row>
    <row r="56" spans="1:15" ht="39" customHeight="1">
      <c r="A56" s="183" t="s">
        <v>271</v>
      </c>
      <c r="B56" s="138">
        <v>316.3</v>
      </c>
      <c r="C56" s="150"/>
      <c r="D56" s="140">
        <v>0</v>
      </c>
      <c r="E56" s="140">
        <v>0</v>
      </c>
      <c r="F56" s="50"/>
      <c r="G56" s="59"/>
      <c r="H56" s="59"/>
      <c r="I56" s="50">
        <v>0</v>
      </c>
      <c r="J56" s="50">
        <v>0</v>
      </c>
      <c r="K56" s="59"/>
      <c r="L56" s="50"/>
      <c r="M56" s="39"/>
      <c r="O56" s="40"/>
    </row>
    <row r="57" spans="1:15" ht="39" customHeight="1">
      <c r="A57" s="183" t="s">
        <v>273</v>
      </c>
      <c r="B57" s="138">
        <v>316.39999999999998</v>
      </c>
      <c r="C57" s="150"/>
      <c r="D57" s="140">
        <v>0</v>
      </c>
      <c r="E57" s="140">
        <v>0</v>
      </c>
      <c r="F57" s="50"/>
      <c r="G57" s="59"/>
      <c r="H57" s="59"/>
      <c r="I57" s="50">
        <v>0</v>
      </c>
      <c r="J57" s="50">
        <v>0</v>
      </c>
      <c r="K57" s="59"/>
      <c r="L57" s="50"/>
      <c r="M57" s="39"/>
      <c r="O57" s="40"/>
    </row>
    <row r="58" spans="1:15" ht="48" customHeight="1">
      <c r="A58" s="183" t="s">
        <v>272</v>
      </c>
      <c r="B58" s="138">
        <v>316.5</v>
      </c>
      <c r="C58" s="150"/>
      <c r="D58" s="140">
        <v>17000012</v>
      </c>
      <c r="E58" s="140">
        <v>11456527</v>
      </c>
      <c r="F58" s="50"/>
      <c r="G58" s="59"/>
      <c r="H58" s="59"/>
      <c r="I58" s="50">
        <v>11400000</v>
      </c>
      <c r="J58" s="50">
        <v>5400000</v>
      </c>
      <c r="K58" s="59"/>
      <c r="L58" s="50"/>
      <c r="M58" s="39"/>
      <c r="O58" s="40"/>
    </row>
    <row r="59" spans="1:15" ht="48" customHeight="1">
      <c r="A59" s="183" t="s">
        <v>394</v>
      </c>
      <c r="B59" s="138">
        <v>316.60000000000002</v>
      </c>
      <c r="C59" s="150"/>
      <c r="D59" s="140">
        <v>0</v>
      </c>
      <c r="E59" s="140">
        <v>0</v>
      </c>
      <c r="F59" s="50"/>
      <c r="G59" s="59"/>
      <c r="H59" s="59"/>
      <c r="I59" s="50">
        <v>0</v>
      </c>
      <c r="J59" s="50">
        <v>0</v>
      </c>
      <c r="K59" s="59"/>
      <c r="L59" s="50"/>
      <c r="M59" s="39"/>
      <c r="O59" s="40"/>
    </row>
    <row r="60" spans="1:15" ht="39" customHeight="1">
      <c r="A60" s="183" t="s">
        <v>414</v>
      </c>
      <c r="B60" s="138">
        <v>316.7</v>
      </c>
      <c r="C60" s="150"/>
      <c r="D60" s="140">
        <v>0</v>
      </c>
      <c r="E60" s="140">
        <v>0</v>
      </c>
      <c r="F60" s="50"/>
      <c r="G60" s="59"/>
      <c r="H60" s="59"/>
      <c r="I60" s="50">
        <v>1616438</v>
      </c>
      <c r="J60" s="50">
        <v>849315</v>
      </c>
      <c r="K60" s="59"/>
      <c r="L60" s="50"/>
      <c r="M60" s="39"/>
      <c r="O60" s="40"/>
    </row>
    <row r="61" spans="1:15" ht="39" customHeight="1">
      <c r="A61" s="129" t="s">
        <v>274</v>
      </c>
      <c r="B61" s="153" t="s">
        <v>64</v>
      </c>
      <c r="C61" s="150"/>
      <c r="D61" s="140">
        <v>12966627</v>
      </c>
      <c r="E61" s="140">
        <v>23959660</v>
      </c>
      <c r="F61" s="50"/>
      <c r="G61" s="59"/>
      <c r="H61" s="59"/>
      <c r="I61" s="50">
        <v>0</v>
      </c>
      <c r="J61" s="50">
        <v>0</v>
      </c>
      <c r="K61" s="59"/>
      <c r="L61" s="50"/>
      <c r="M61" s="39"/>
      <c r="O61" s="41"/>
    </row>
    <row r="62" spans="1:15" ht="39" customHeight="1">
      <c r="A62" s="129" t="s">
        <v>275</v>
      </c>
      <c r="B62" s="153" t="s">
        <v>10</v>
      </c>
      <c r="C62" s="150"/>
      <c r="D62" s="140">
        <v>6128199</v>
      </c>
      <c r="E62" s="140">
        <v>6037760</v>
      </c>
      <c r="F62" s="50"/>
      <c r="G62" s="59"/>
      <c r="H62" s="59"/>
      <c r="I62" s="50">
        <v>0</v>
      </c>
      <c r="J62" s="50">
        <v>0</v>
      </c>
      <c r="K62" s="59"/>
      <c r="L62" s="50"/>
      <c r="M62" s="39"/>
      <c r="O62" s="41"/>
    </row>
    <row r="63" spans="1:15" ht="39" customHeight="1">
      <c r="A63" s="129" t="s">
        <v>276</v>
      </c>
      <c r="B63" s="153" t="s">
        <v>65</v>
      </c>
      <c r="C63" s="150"/>
      <c r="D63" s="170">
        <v>92442125</v>
      </c>
      <c r="E63" s="170">
        <v>93749360</v>
      </c>
      <c r="F63" s="50"/>
      <c r="G63" s="59"/>
      <c r="H63" s="59"/>
      <c r="I63" s="50">
        <v>109626433</v>
      </c>
      <c r="J63" s="50">
        <v>8751876</v>
      </c>
      <c r="K63" s="59"/>
      <c r="L63" s="50"/>
      <c r="M63" s="39"/>
      <c r="O63" s="41"/>
    </row>
    <row r="64" spans="1:15" ht="39" customHeight="1">
      <c r="A64" s="183" t="s">
        <v>277</v>
      </c>
      <c r="B64" s="138">
        <v>319.10000000000002</v>
      </c>
      <c r="C64" s="150"/>
      <c r="D64" s="170">
        <v>42242125</v>
      </c>
      <c r="E64" s="170">
        <v>43549360</v>
      </c>
      <c r="F64" s="50"/>
      <c r="G64" s="59"/>
      <c r="H64" s="59"/>
      <c r="I64" s="50">
        <v>51431433</v>
      </c>
      <c r="J64" s="50">
        <v>6801876</v>
      </c>
      <c r="K64" s="59"/>
      <c r="L64" s="50"/>
      <c r="M64" s="39"/>
      <c r="O64" s="40"/>
    </row>
    <row r="65" spans="1:15" ht="39" customHeight="1">
      <c r="A65" s="183" t="s">
        <v>418</v>
      </c>
      <c r="B65" s="138">
        <v>319.2</v>
      </c>
      <c r="C65" s="150"/>
      <c r="D65" s="170">
        <v>15000000</v>
      </c>
      <c r="E65" s="170">
        <v>15000000</v>
      </c>
      <c r="F65" s="50"/>
      <c r="G65" s="59"/>
      <c r="H65" s="59"/>
      <c r="I65" s="50">
        <v>10750000</v>
      </c>
      <c r="J65" s="50">
        <v>0</v>
      </c>
      <c r="K65" s="59"/>
      <c r="L65" s="50"/>
      <c r="M65" s="39"/>
      <c r="O65" s="40"/>
    </row>
    <row r="66" spans="1:15" ht="39" customHeight="1">
      <c r="A66" s="183" t="s">
        <v>278</v>
      </c>
      <c r="B66" s="138">
        <v>319.3</v>
      </c>
      <c r="C66" s="150"/>
      <c r="D66" s="170">
        <v>16500000</v>
      </c>
      <c r="E66" s="170">
        <v>16500000</v>
      </c>
      <c r="F66" s="50"/>
      <c r="G66" s="59"/>
      <c r="H66" s="59"/>
      <c r="I66" s="50">
        <v>11180000</v>
      </c>
      <c r="J66" s="50">
        <v>0</v>
      </c>
      <c r="K66" s="59"/>
      <c r="L66" s="50"/>
      <c r="M66" s="39"/>
      <c r="O66" s="40"/>
    </row>
    <row r="67" spans="1:15" ht="39" customHeight="1">
      <c r="A67" s="183" t="s">
        <v>279</v>
      </c>
      <c r="B67" s="138">
        <v>319.39999999999998</v>
      </c>
      <c r="C67" s="150"/>
      <c r="D67" s="170">
        <v>5500000</v>
      </c>
      <c r="E67" s="170">
        <v>5500000</v>
      </c>
      <c r="F67" s="50"/>
      <c r="G67" s="59"/>
      <c r="H67" s="59"/>
      <c r="I67" s="50">
        <v>19565000</v>
      </c>
      <c r="J67" s="50">
        <v>0</v>
      </c>
      <c r="K67" s="59"/>
      <c r="L67" s="50"/>
      <c r="M67" s="39"/>
      <c r="O67" s="40"/>
    </row>
    <row r="68" spans="1:15" ht="39" customHeight="1">
      <c r="A68" s="183" t="s">
        <v>280</v>
      </c>
      <c r="B68" s="138">
        <v>319.5</v>
      </c>
      <c r="C68" s="150"/>
      <c r="D68" s="170">
        <v>13200000</v>
      </c>
      <c r="E68" s="170">
        <v>13200000</v>
      </c>
      <c r="F68" s="50"/>
      <c r="G68" s="59"/>
      <c r="H68" s="59"/>
      <c r="I68" s="50">
        <v>11000000</v>
      </c>
      <c r="J68" s="50">
        <v>0</v>
      </c>
      <c r="K68" s="59"/>
      <c r="L68" s="50"/>
      <c r="M68" s="39"/>
      <c r="O68" s="40"/>
    </row>
    <row r="69" spans="1:15" ht="39" customHeight="1">
      <c r="A69" s="183" t="s">
        <v>281</v>
      </c>
      <c r="B69" s="138">
        <v>319.60000000000002</v>
      </c>
      <c r="C69" s="150"/>
      <c r="D69" s="140">
        <v>0</v>
      </c>
      <c r="E69" s="140">
        <v>0</v>
      </c>
      <c r="F69" s="50"/>
      <c r="G69" s="59"/>
      <c r="H69" s="59"/>
      <c r="I69" s="50">
        <v>5700000</v>
      </c>
      <c r="J69" s="50">
        <v>1950000</v>
      </c>
      <c r="K69" s="59"/>
      <c r="L69" s="50"/>
      <c r="M69" s="39"/>
      <c r="O69" s="40"/>
    </row>
    <row r="70" spans="1:15" ht="39" customHeight="1">
      <c r="A70" s="183" t="s">
        <v>396</v>
      </c>
      <c r="B70" s="138">
        <v>319.7</v>
      </c>
      <c r="C70" s="150"/>
      <c r="D70" s="140">
        <v>0</v>
      </c>
      <c r="E70" s="140">
        <v>0</v>
      </c>
      <c r="F70" s="50"/>
      <c r="G70" s="59"/>
      <c r="H70" s="59"/>
      <c r="I70" s="50">
        <v>0</v>
      </c>
      <c r="J70" s="50">
        <v>0</v>
      </c>
      <c r="K70" s="59"/>
      <c r="L70" s="50"/>
      <c r="M70" s="39"/>
      <c r="O70" s="40"/>
    </row>
    <row r="71" spans="1:15" ht="39" customHeight="1">
      <c r="A71" s="129" t="s">
        <v>282</v>
      </c>
      <c r="B71" s="153" t="s">
        <v>66</v>
      </c>
      <c r="C71" s="150"/>
      <c r="D71" s="140">
        <v>0</v>
      </c>
      <c r="E71" s="140">
        <v>0</v>
      </c>
      <c r="F71" s="50"/>
      <c r="G71" s="59"/>
      <c r="H71" s="59"/>
      <c r="I71" s="50">
        <v>0</v>
      </c>
      <c r="J71" s="50">
        <v>0</v>
      </c>
      <c r="K71" s="59"/>
      <c r="L71" s="50"/>
      <c r="M71" s="39"/>
      <c r="O71" s="42"/>
    </row>
    <row r="72" spans="1:15" ht="39" customHeight="1">
      <c r="A72" s="134" t="s">
        <v>283</v>
      </c>
      <c r="B72" s="155" t="s">
        <v>5</v>
      </c>
      <c r="C72" s="154"/>
      <c r="D72" s="171">
        <v>135950494</v>
      </c>
      <c r="E72" s="171">
        <v>229241880</v>
      </c>
      <c r="F72" s="50"/>
      <c r="G72" s="65" t="s">
        <v>580</v>
      </c>
      <c r="H72" s="65"/>
      <c r="I72" s="50">
        <v>1696757343</v>
      </c>
      <c r="J72" s="50">
        <v>-1403144743</v>
      </c>
      <c r="K72" s="60"/>
      <c r="L72" s="50"/>
      <c r="M72" s="52">
        <v>190555733</v>
      </c>
      <c r="N72" s="52">
        <v>293612600</v>
      </c>
      <c r="O72" s="43"/>
    </row>
    <row r="73" spans="1:15" ht="48.75" customHeight="1">
      <c r="A73" s="134" t="s">
        <v>284</v>
      </c>
      <c r="B73" s="155" t="s">
        <v>11</v>
      </c>
      <c r="C73" s="154"/>
      <c r="D73" s="171">
        <v>53897047684</v>
      </c>
      <c r="E73" s="171">
        <v>54614090707</v>
      </c>
      <c r="F73" s="50"/>
      <c r="G73" s="65">
        <v>0</v>
      </c>
      <c r="H73" s="65">
        <v>0</v>
      </c>
      <c r="I73" s="50">
        <v>74689940491</v>
      </c>
      <c r="J73" s="50">
        <v>1803997402</v>
      </c>
      <c r="K73" s="60"/>
      <c r="L73" s="50"/>
      <c r="M73" s="53">
        <v>0</v>
      </c>
      <c r="N73" s="53">
        <v>0</v>
      </c>
      <c r="O73" s="44"/>
    </row>
    <row r="74" spans="1:15" ht="39" customHeight="1">
      <c r="A74" s="129" t="s">
        <v>285</v>
      </c>
      <c r="B74" s="153" t="s">
        <v>12</v>
      </c>
      <c r="C74" s="150"/>
      <c r="D74" s="169">
        <v>44365076000</v>
      </c>
      <c r="E74" s="170">
        <v>44427802200</v>
      </c>
      <c r="F74" s="50"/>
      <c r="G74" s="66"/>
      <c r="H74" s="66"/>
      <c r="I74" s="50">
        <v>63515455252</v>
      </c>
      <c r="J74" s="50">
        <v>41425800</v>
      </c>
      <c r="K74" s="59"/>
      <c r="L74" s="50"/>
      <c r="M74" s="52">
        <v>76971302174</v>
      </c>
      <c r="N74" s="54">
        <v>76493937893</v>
      </c>
      <c r="O74" s="44"/>
    </row>
    <row r="75" spans="1:15" ht="39" customHeight="1">
      <c r="A75" s="183" t="s">
        <v>286</v>
      </c>
      <c r="B75" s="153" t="s">
        <v>13</v>
      </c>
      <c r="C75" s="150"/>
      <c r="D75" s="169">
        <v>64583255600</v>
      </c>
      <c r="E75" s="170">
        <v>64487938100</v>
      </c>
      <c r="F75" s="50"/>
      <c r="G75" s="66">
        <v>0</v>
      </c>
      <c r="H75" s="66">
        <v>0</v>
      </c>
      <c r="I75" s="50">
        <v>67944463052</v>
      </c>
      <c r="J75" s="50">
        <v>41425800</v>
      </c>
      <c r="K75" s="59"/>
      <c r="L75" s="50"/>
      <c r="M75" s="55">
        <v>0</v>
      </c>
      <c r="N75" s="55">
        <v>0</v>
      </c>
      <c r="O75" s="42"/>
    </row>
    <row r="76" spans="1:15" ht="39" customHeight="1">
      <c r="A76" s="183" t="s">
        <v>287</v>
      </c>
      <c r="B76" s="153" t="s">
        <v>67</v>
      </c>
      <c r="C76" s="150"/>
      <c r="D76" s="148">
        <v>-20218179600</v>
      </c>
      <c r="E76" s="140">
        <v>-20060135900</v>
      </c>
      <c r="F76" s="50"/>
      <c r="G76" s="59"/>
      <c r="H76" s="59"/>
      <c r="I76" s="50">
        <v>-4429007800</v>
      </c>
      <c r="J76" s="50">
        <v>0</v>
      </c>
      <c r="K76" s="59"/>
      <c r="L76" s="50"/>
      <c r="M76" s="55"/>
      <c r="N76" s="56"/>
      <c r="O76" s="42"/>
    </row>
    <row r="77" spans="1:15" ht="39" customHeight="1">
      <c r="A77" s="129" t="s">
        <v>288</v>
      </c>
      <c r="B77" s="153" t="s">
        <v>68</v>
      </c>
      <c r="C77" s="150"/>
      <c r="D77" s="148">
        <v>-933415275</v>
      </c>
      <c r="E77" s="140">
        <v>-919645589</v>
      </c>
      <c r="F77" s="50"/>
      <c r="G77" s="59"/>
      <c r="H77" s="59"/>
      <c r="I77" s="50">
        <v>1028209345</v>
      </c>
      <c r="J77" s="50">
        <v>8324200</v>
      </c>
      <c r="K77" s="59"/>
      <c r="L77" s="50"/>
      <c r="M77" s="57">
        <v>76971302174</v>
      </c>
      <c r="N77" s="54">
        <v>76493937893</v>
      </c>
      <c r="O77" s="42"/>
    </row>
    <row r="78" spans="1:15" ht="39" customHeight="1">
      <c r="A78" s="129" t="s">
        <v>289</v>
      </c>
      <c r="B78" s="153" t="s">
        <v>14</v>
      </c>
      <c r="C78" s="150"/>
      <c r="D78" s="140">
        <v>10465386959</v>
      </c>
      <c r="E78" s="140">
        <v>11105934096</v>
      </c>
      <c r="F78" s="50"/>
      <c r="G78" s="59"/>
      <c r="H78" s="59"/>
      <c r="I78" s="50">
        <v>10146275894</v>
      </c>
      <c r="J78" s="50">
        <v>1754247402</v>
      </c>
      <c r="K78" s="59"/>
      <c r="L78" s="50"/>
      <c r="M78" s="55">
        <v>0</v>
      </c>
      <c r="N78" s="55">
        <v>0</v>
      </c>
      <c r="O78" s="44"/>
    </row>
    <row r="79" spans="1:15" ht="48.75" customHeight="1">
      <c r="A79" s="134" t="s">
        <v>514</v>
      </c>
      <c r="B79" s="155" t="s">
        <v>15</v>
      </c>
      <c r="C79" s="154"/>
      <c r="D79" s="167">
        <v>12148.53</v>
      </c>
      <c r="E79" s="167">
        <v>12292.77</v>
      </c>
      <c r="F79" s="50"/>
      <c r="G79" s="62"/>
      <c r="H79" s="62"/>
      <c r="I79" s="50">
        <v>11759.33</v>
      </c>
      <c r="J79" s="50">
        <v>276.18000000000029</v>
      </c>
      <c r="K79" s="62"/>
      <c r="L79" s="50"/>
      <c r="M79" s="38"/>
      <c r="O79" s="45"/>
    </row>
    <row r="80" spans="1:15" ht="39" customHeight="1">
      <c r="A80" s="134" t="s">
        <v>290</v>
      </c>
      <c r="B80" s="155" t="s">
        <v>69</v>
      </c>
      <c r="C80" s="154"/>
      <c r="D80" s="163">
        <v>0</v>
      </c>
      <c r="E80" s="163">
        <v>0</v>
      </c>
      <c r="F80" s="50"/>
      <c r="G80" s="62"/>
      <c r="H80" s="62"/>
      <c r="I80" s="50"/>
      <c r="J80" s="50">
        <v>0</v>
      </c>
      <c r="K80" s="62"/>
      <c r="L80" s="50"/>
      <c r="M80" s="38"/>
      <c r="N80" s="38"/>
      <c r="O80" s="45"/>
    </row>
    <row r="81" spans="1:15" ht="39" customHeight="1">
      <c r="A81" s="129" t="s">
        <v>291</v>
      </c>
      <c r="B81" s="153" t="s">
        <v>70</v>
      </c>
      <c r="C81" s="150"/>
      <c r="D81" s="140">
        <v>0</v>
      </c>
      <c r="E81" s="140">
        <v>0</v>
      </c>
      <c r="F81" s="50"/>
      <c r="G81" s="59"/>
      <c r="H81" s="59"/>
      <c r="I81" s="50">
        <v>0</v>
      </c>
      <c r="J81" s="50">
        <v>0</v>
      </c>
      <c r="K81" s="59"/>
      <c r="L81" s="50"/>
      <c r="M81" s="39"/>
      <c r="O81" s="44"/>
    </row>
    <row r="82" spans="1:15" ht="48" customHeight="1">
      <c r="A82" s="129" t="s">
        <v>292</v>
      </c>
      <c r="B82" s="153" t="s">
        <v>71</v>
      </c>
      <c r="C82" s="150"/>
      <c r="D82" s="140">
        <v>0</v>
      </c>
      <c r="E82" s="140">
        <v>0</v>
      </c>
      <c r="F82" s="50"/>
      <c r="G82" s="59"/>
      <c r="H82" s="59"/>
      <c r="I82" s="50">
        <v>11894947459</v>
      </c>
      <c r="J82" s="50">
        <v>0</v>
      </c>
      <c r="K82" s="59"/>
      <c r="L82" s="50"/>
      <c r="M82" s="39"/>
      <c r="O82" s="40"/>
    </row>
    <row r="83" spans="1:15" ht="39" customHeight="1">
      <c r="A83" s="134" t="s">
        <v>293</v>
      </c>
      <c r="B83" s="155" t="s">
        <v>72</v>
      </c>
      <c r="C83" s="154"/>
      <c r="D83" s="156">
        <v>0</v>
      </c>
      <c r="E83" s="156">
        <v>0</v>
      </c>
      <c r="F83" s="50"/>
      <c r="G83" s="61"/>
      <c r="H83" s="61"/>
      <c r="I83" s="50"/>
      <c r="J83" s="50">
        <v>0</v>
      </c>
      <c r="K83" s="61"/>
      <c r="L83" s="50"/>
      <c r="M83" s="38"/>
      <c r="O83" s="40"/>
    </row>
    <row r="84" spans="1:15" ht="39" customHeight="1">
      <c r="A84" s="129" t="s">
        <v>294</v>
      </c>
      <c r="B84" s="153" t="s">
        <v>73</v>
      </c>
      <c r="C84" s="150"/>
      <c r="D84" s="140">
        <v>0</v>
      </c>
      <c r="E84" s="140">
        <v>0</v>
      </c>
      <c r="F84" s="50"/>
      <c r="G84" s="59"/>
      <c r="H84" s="59"/>
      <c r="I84" s="50">
        <v>0</v>
      </c>
      <c r="J84" s="50">
        <v>0</v>
      </c>
      <c r="K84" s="59"/>
      <c r="L84" s="50"/>
      <c r="M84" s="39"/>
      <c r="O84" s="40"/>
    </row>
    <row r="85" spans="1:15" ht="39" customHeight="1">
      <c r="A85" s="129" t="s">
        <v>295</v>
      </c>
      <c r="B85" s="153" t="s">
        <v>74</v>
      </c>
      <c r="C85" s="150"/>
      <c r="D85" s="140">
        <v>0</v>
      </c>
      <c r="E85" s="140">
        <v>0</v>
      </c>
      <c r="F85" s="50"/>
      <c r="G85" s="59"/>
      <c r="H85" s="59"/>
      <c r="I85" s="50">
        <v>0</v>
      </c>
      <c r="J85" s="50">
        <v>0</v>
      </c>
      <c r="K85" s="59"/>
      <c r="L85" s="50"/>
      <c r="M85" s="39"/>
      <c r="O85" s="40"/>
    </row>
    <row r="86" spans="1:15" ht="39" customHeight="1">
      <c r="A86" s="129" t="s">
        <v>296</v>
      </c>
      <c r="B86" s="153" t="s">
        <v>75</v>
      </c>
      <c r="C86" s="150"/>
      <c r="D86" s="140">
        <v>0</v>
      </c>
      <c r="E86" s="140">
        <v>0</v>
      </c>
      <c r="F86" s="50"/>
      <c r="G86" s="59"/>
      <c r="H86" s="59"/>
      <c r="I86" s="50">
        <v>0</v>
      </c>
      <c r="J86" s="50">
        <v>0</v>
      </c>
      <c r="K86" s="59"/>
      <c r="L86" s="50"/>
      <c r="M86" s="39"/>
      <c r="O86" s="40"/>
    </row>
    <row r="87" spans="1:15" ht="39" customHeight="1">
      <c r="A87" s="129" t="s">
        <v>387</v>
      </c>
      <c r="B87" s="153" t="s">
        <v>76</v>
      </c>
      <c r="C87" s="150"/>
      <c r="D87" s="166">
        <v>4436507.5999999996</v>
      </c>
      <c r="E87" s="166">
        <v>4442780.22</v>
      </c>
      <c r="F87" s="50"/>
      <c r="G87" s="64"/>
      <c r="H87" s="64"/>
      <c r="I87" s="50">
        <v>6351545.5199999996</v>
      </c>
      <c r="J87" s="50">
        <v>4142.5800000000745</v>
      </c>
      <c r="K87" s="63"/>
      <c r="L87" s="50"/>
      <c r="M87" s="39"/>
      <c r="O87" s="46"/>
    </row>
    <row r="88" spans="1:15">
      <c r="A88" s="133"/>
      <c r="B88" s="139"/>
      <c r="C88" s="128"/>
      <c r="D88" s="137"/>
      <c r="E88" s="137"/>
      <c r="F88" s="51"/>
      <c r="G88" s="51"/>
      <c r="H88" s="51"/>
      <c r="I88" s="51"/>
      <c r="J88" s="51"/>
      <c r="K88" s="51"/>
      <c r="L88" s="51"/>
      <c r="M88" s="38"/>
      <c r="N88" s="38"/>
    </row>
    <row r="89" spans="1:15">
      <c r="A89" s="130"/>
      <c r="B89" s="131"/>
      <c r="C89" s="131"/>
      <c r="D89" s="132"/>
      <c r="E89" s="132"/>
      <c r="F89" s="132"/>
      <c r="G89" s="132"/>
      <c r="H89" s="132"/>
      <c r="I89" s="132"/>
      <c r="J89" s="132"/>
      <c r="K89" s="132"/>
      <c r="L89" s="132"/>
    </row>
    <row r="90" spans="1:15">
      <c r="A90" s="141"/>
      <c r="B90" s="141"/>
      <c r="C90" s="173"/>
      <c r="D90" s="173"/>
      <c r="E90" s="173"/>
      <c r="F90" s="173"/>
      <c r="G90" s="173"/>
      <c r="H90" s="173"/>
      <c r="I90" s="173"/>
      <c r="J90" s="173"/>
      <c r="K90" s="173"/>
      <c r="L90" s="173"/>
    </row>
    <row r="91" spans="1:15">
      <c r="A91" s="141"/>
      <c r="B91" s="141"/>
      <c r="C91" s="173"/>
      <c r="D91" s="173"/>
      <c r="E91" s="173"/>
      <c r="F91" s="173"/>
      <c r="G91" s="173"/>
      <c r="H91" s="173"/>
      <c r="I91" s="173"/>
      <c r="J91" s="173"/>
      <c r="K91" s="173"/>
      <c r="L91" s="173"/>
    </row>
    <row r="92" spans="1:15" ht="15">
      <c r="A92" s="525" t="s">
        <v>1122</v>
      </c>
      <c r="B92" s="525"/>
      <c r="C92" s="525"/>
      <c r="D92" s="525"/>
      <c r="E92" s="525"/>
      <c r="F92" s="525"/>
      <c r="G92" s="525"/>
      <c r="H92" s="47"/>
      <c r="I92" s="47"/>
      <c r="J92" s="47"/>
      <c r="K92" s="47"/>
      <c r="L92" s="47"/>
    </row>
    <row r="93" spans="1:15">
      <c r="A93" s="141"/>
      <c r="B93" s="141"/>
      <c r="C93" s="173"/>
      <c r="D93" s="173"/>
      <c r="E93" s="173"/>
      <c r="F93" s="173"/>
      <c r="G93" s="173"/>
      <c r="H93" s="173"/>
      <c r="I93" s="173"/>
      <c r="J93" s="173"/>
      <c r="K93" s="173"/>
      <c r="L93" s="173"/>
    </row>
    <row r="94" spans="1:15" ht="14.25">
      <c r="A94" s="159" t="s">
        <v>559</v>
      </c>
      <c r="B94" s="141"/>
      <c r="C94" s="173"/>
      <c r="D94" s="160" t="s">
        <v>560</v>
      </c>
      <c r="E94" s="161"/>
      <c r="F94" s="161"/>
      <c r="G94" s="161"/>
      <c r="H94" s="161"/>
      <c r="I94" s="161"/>
      <c r="J94" s="161"/>
      <c r="K94" s="161"/>
      <c r="L94" s="161"/>
    </row>
    <row r="95" spans="1:15">
      <c r="A95" s="141"/>
      <c r="B95" s="141"/>
      <c r="C95" s="173"/>
      <c r="D95" s="173"/>
      <c r="E95" s="173"/>
      <c r="F95" s="173"/>
      <c r="G95" s="173"/>
      <c r="H95" s="173"/>
      <c r="I95" s="173"/>
      <c r="J95" s="173"/>
      <c r="K95" s="173"/>
      <c r="L95" s="173"/>
    </row>
    <row r="96" spans="1:15">
      <c r="A96" s="141"/>
      <c r="B96" s="141"/>
      <c r="C96" s="173"/>
      <c r="D96" s="173"/>
      <c r="E96" s="173"/>
      <c r="F96" s="173"/>
      <c r="G96" s="173"/>
      <c r="H96" s="173"/>
      <c r="I96" s="173"/>
      <c r="J96" s="173"/>
      <c r="K96" s="173"/>
      <c r="L96" s="173"/>
    </row>
    <row r="97" spans="1:13">
      <c r="A97" s="141"/>
      <c r="B97" s="141"/>
      <c r="C97" s="173"/>
      <c r="D97" s="173"/>
      <c r="E97" s="173"/>
      <c r="F97" s="173"/>
      <c r="G97" s="173"/>
      <c r="H97" s="173"/>
      <c r="I97" s="173"/>
      <c r="J97" s="173"/>
      <c r="K97" s="173"/>
      <c r="L97" s="173"/>
    </row>
    <row r="98" spans="1:13">
      <c r="A98" s="141"/>
      <c r="B98" s="141"/>
      <c r="C98" s="173"/>
      <c r="D98" s="173"/>
      <c r="E98" s="173"/>
      <c r="F98" s="173"/>
      <c r="G98" s="173"/>
      <c r="H98" s="173"/>
      <c r="I98" s="173"/>
      <c r="J98" s="173"/>
      <c r="K98" s="173"/>
      <c r="L98" s="173"/>
    </row>
    <row r="99" spans="1:13">
      <c r="A99" s="141"/>
      <c r="B99" s="141"/>
      <c r="C99" s="173"/>
      <c r="D99" s="173"/>
      <c r="E99" s="173"/>
      <c r="F99" s="173"/>
      <c r="G99" s="173"/>
      <c r="H99" s="173"/>
      <c r="I99" s="173"/>
      <c r="J99" s="173"/>
      <c r="K99" s="173"/>
      <c r="L99" s="173"/>
    </row>
    <row r="100" spans="1:13">
      <c r="A100" s="141"/>
      <c r="B100" s="141"/>
      <c r="C100" s="173"/>
      <c r="D100" s="173"/>
      <c r="E100" s="173"/>
      <c r="F100" s="173"/>
      <c r="G100" s="173"/>
      <c r="H100" s="173"/>
      <c r="I100" s="173"/>
      <c r="J100" s="173"/>
      <c r="K100" s="173"/>
      <c r="L100" s="173"/>
    </row>
    <row r="101" spans="1:13">
      <c r="A101" s="141"/>
      <c r="B101" s="141"/>
      <c r="C101" s="173"/>
      <c r="D101" s="173"/>
      <c r="E101" s="173"/>
      <c r="F101" s="173"/>
      <c r="G101" s="173"/>
      <c r="H101" s="173"/>
      <c r="I101" s="173"/>
      <c r="J101" s="173"/>
      <c r="K101" s="173"/>
      <c r="L101" s="173"/>
    </row>
    <row r="102" spans="1:13">
      <c r="A102" s="141"/>
      <c r="B102" s="141"/>
      <c r="C102" s="173"/>
      <c r="D102" s="173"/>
      <c r="E102" s="173"/>
      <c r="F102" s="173"/>
      <c r="G102" s="173"/>
      <c r="H102" s="173"/>
      <c r="I102" s="173"/>
      <c r="J102" s="173"/>
      <c r="K102" s="173"/>
      <c r="L102" s="173"/>
    </row>
    <row r="103" spans="1:13">
      <c r="A103" s="141"/>
      <c r="B103" s="141"/>
      <c r="C103" s="173"/>
      <c r="D103" s="173"/>
      <c r="E103" s="173"/>
      <c r="F103" s="173"/>
      <c r="G103" s="173"/>
      <c r="H103" s="173"/>
      <c r="I103" s="173"/>
      <c r="J103" s="173"/>
      <c r="K103" s="173"/>
      <c r="L103" s="173"/>
    </row>
    <row r="104" spans="1:13">
      <c r="A104" s="141"/>
      <c r="B104" s="141"/>
      <c r="C104" s="173"/>
      <c r="D104" s="173"/>
      <c r="E104" s="173"/>
      <c r="F104" s="173"/>
      <c r="G104" s="173"/>
      <c r="H104" s="173"/>
      <c r="I104" s="173"/>
      <c r="J104" s="173"/>
      <c r="K104" s="173"/>
      <c r="L104" s="173"/>
    </row>
    <row r="105" spans="1:13">
      <c r="A105" s="141"/>
      <c r="B105" s="141"/>
      <c r="C105" s="173"/>
      <c r="D105" s="173"/>
      <c r="E105" s="173"/>
      <c r="F105" s="173"/>
      <c r="G105" s="173"/>
      <c r="H105" s="173"/>
      <c r="I105" s="173"/>
      <c r="J105" s="173"/>
      <c r="K105" s="173"/>
      <c r="L105" s="173"/>
    </row>
    <row r="106" spans="1:13">
      <c r="A106" s="141"/>
      <c r="B106" s="141"/>
      <c r="C106" s="173"/>
      <c r="D106" s="173"/>
      <c r="E106" s="173"/>
      <c r="F106" s="173"/>
      <c r="G106" s="173"/>
      <c r="H106" s="173"/>
      <c r="I106" s="173"/>
      <c r="J106" s="173"/>
      <c r="K106" s="173"/>
      <c r="L106" s="173"/>
      <c r="M106" s="39"/>
    </row>
    <row r="107" spans="1:13">
      <c r="A107" s="141"/>
      <c r="B107" s="141"/>
      <c r="C107" s="173"/>
      <c r="D107" s="142"/>
      <c r="E107" s="142"/>
      <c r="F107" s="142"/>
      <c r="G107" s="142"/>
      <c r="H107" s="142"/>
      <c r="I107" s="142"/>
      <c r="J107" s="142"/>
      <c r="K107" s="142"/>
      <c r="L107" s="142"/>
    </row>
    <row r="108" spans="1:13" ht="17.25" customHeight="1">
      <c r="A108" s="494" t="s">
        <v>1178</v>
      </c>
      <c r="B108" s="141"/>
      <c r="C108" s="173"/>
      <c r="D108" s="108" t="s">
        <v>1178</v>
      </c>
      <c r="E108" s="520" t="s">
        <v>1132</v>
      </c>
      <c r="F108" s="520"/>
      <c r="G108" s="108"/>
      <c r="H108" s="108"/>
      <c r="I108" s="108"/>
      <c r="J108" s="108"/>
      <c r="K108" s="108"/>
      <c r="L108" s="108"/>
    </row>
    <row r="109" spans="1:13" ht="12" customHeight="1">
      <c r="A109" s="158" t="s">
        <v>1180</v>
      </c>
      <c r="B109" s="141"/>
      <c r="C109" s="173"/>
      <c r="D109" s="158" t="s">
        <v>1179</v>
      </c>
      <c r="E109" s="356" t="s">
        <v>1135</v>
      </c>
      <c r="F109" s="354"/>
      <c r="G109" s="158"/>
      <c r="H109" s="158"/>
      <c r="I109" s="158"/>
      <c r="J109" s="158"/>
      <c r="K109" s="158"/>
      <c r="L109" s="158"/>
    </row>
    <row r="110" spans="1:13">
      <c r="A110" s="141"/>
      <c r="B110" s="141"/>
      <c r="C110" s="173"/>
      <c r="D110" s="173"/>
      <c r="E110" s="173"/>
      <c r="F110" s="173"/>
      <c r="G110" s="173"/>
      <c r="H110" s="173"/>
      <c r="I110" s="173"/>
      <c r="J110" s="173"/>
      <c r="K110" s="173"/>
      <c r="L110" s="173"/>
    </row>
  </sheetData>
  <mergeCells count="14">
    <mergeCell ref="A1:E1"/>
    <mergeCell ref="A2:E2"/>
    <mergeCell ref="A3:E4"/>
    <mergeCell ref="A5:E5"/>
    <mergeCell ref="B9:E9"/>
    <mergeCell ref="E108:F108"/>
    <mergeCell ref="B11:E11"/>
    <mergeCell ref="B12:E12"/>
    <mergeCell ref="B7:E7"/>
    <mergeCell ref="B8:E8"/>
    <mergeCell ref="B13:E13"/>
    <mergeCell ref="B14:E14"/>
    <mergeCell ref="B10:E10"/>
    <mergeCell ref="A92:G92"/>
  </mergeCells>
  <printOptions horizontalCentered="1"/>
  <pageMargins left="0.42" right="0.42" top="0.52" bottom="0.39" header="0.3" footer="0.3"/>
  <pageSetup scale="75"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A87"/>
  <sheetViews>
    <sheetView view="pageBreakPreview" topLeftCell="A65" zoomScale="85" zoomScaleNormal="85" zoomScaleSheetLayoutView="85" workbookViewId="0">
      <selection activeCell="N74" sqref="N74"/>
    </sheetView>
  </sheetViews>
  <sheetFormatPr defaultColWidth="9.140625" defaultRowHeight="14.25"/>
  <cols>
    <col min="1" max="1" width="9.140625" style="388"/>
    <col min="2" max="2" width="57.42578125" style="388" customWidth="1"/>
    <col min="3" max="3" width="11" style="388" bestFit="1" customWidth="1"/>
    <col min="4" max="5" width="26.28515625" style="410" customWidth="1"/>
    <col min="6" max="6" width="16.85546875" style="388" customWidth="1"/>
    <col min="7" max="7" width="16.85546875" style="388" hidden="1" customWidth="1"/>
    <col min="8" max="8" width="19" style="388" hidden="1" customWidth="1"/>
    <col min="9" max="9" width="18" style="388" hidden="1" customWidth="1"/>
    <col min="10" max="10" width="7.85546875" style="388" hidden="1" customWidth="1"/>
    <col min="11" max="11" width="22.140625" style="389" hidden="1" customWidth="1"/>
    <col min="12" max="12" width="21.140625" style="390" bestFit="1" customWidth="1"/>
    <col min="13" max="27" width="9.140625" style="390"/>
    <col min="28" max="16384" width="9.140625" style="388"/>
  </cols>
  <sheetData>
    <row r="1" spans="1:8" ht="23.25" customHeight="1">
      <c r="A1" s="539" t="s">
        <v>743</v>
      </c>
      <c r="B1" s="539"/>
      <c r="C1" s="539"/>
      <c r="D1" s="539"/>
      <c r="E1" s="539"/>
      <c r="F1" s="539"/>
      <c r="G1" s="205"/>
      <c r="H1" s="387" t="s">
        <v>517</v>
      </c>
    </row>
    <row r="2" spans="1:8" ht="68.25" customHeight="1">
      <c r="A2" s="540" t="s">
        <v>773</v>
      </c>
      <c r="B2" s="540"/>
      <c r="C2" s="540"/>
      <c r="D2" s="540"/>
      <c r="E2" s="540"/>
      <c r="F2" s="540"/>
      <c r="G2" s="206"/>
    </row>
    <row r="3" spans="1:8" ht="15" customHeight="1">
      <c r="A3" s="529" t="s">
        <v>607</v>
      </c>
      <c r="B3" s="529"/>
      <c r="C3" s="529"/>
      <c r="D3" s="529"/>
      <c r="E3" s="529"/>
      <c r="F3" s="529"/>
      <c r="G3" s="207"/>
    </row>
    <row r="4" spans="1:8" ht="15">
      <c r="A4" s="529"/>
      <c r="B4" s="529"/>
      <c r="C4" s="529"/>
      <c r="D4" s="529"/>
      <c r="E4" s="529"/>
      <c r="F4" s="529"/>
      <c r="G4" s="207"/>
    </row>
    <row r="5" spans="1:8">
      <c r="A5" s="530" t="s">
        <v>1164</v>
      </c>
      <c r="B5" s="530"/>
      <c r="C5" s="530"/>
      <c r="D5" s="530"/>
      <c r="E5" s="530"/>
      <c r="F5" s="530"/>
      <c r="G5" s="208"/>
    </row>
    <row r="6" spans="1:8">
      <c r="A6" s="370"/>
      <c r="B6" s="370"/>
      <c r="C6" s="370"/>
      <c r="D6" s="370"/>
      <c r="E6" s="370"/>
      <c r="F6" s="77"/>
      <c r="G6" s="77"/>
    </row>
    <row r="7" spans="1:8" ht="15" customHeight="1">
      <c r="A7" s="541" t="s">
        <v>426</v>
      </c>
      <c r="B7" s="541"/>
      <c r="C7" s="535" t="s">
        <v>1117</v>
      </c>
      <c r="D7" s="535"/>
      <c r="E7" s="535"/>
      <c r="F7" s="535"/>
      <c r="G7" s="209"/>
    </row>
    <row r="8" spans="1:8" ht="15" customHeight="1">
      <c r="A8" s="543" t="s">
        <v>425</v>
      </c>
      <c r="B8" s="543"/>
      <c r="C8" s="536" t="s">
        <v>1119</v>
      </c>
      <c r="D8" s="536"/>
      <c r="E8" s="536"/>
      <c r="F8" s="536"/>
      <c r="G8" s="210"/>
    </row>
    <row r="9" spans="1:8" ht="15" customHeight="1">
      <c r="A9" s="541" t="s">
        <v>489</v>
      </c>
      <c r="B9" s="541"/>
      <c r="C9" s="535" t="s">
        <v>1121</v>
      </c>
      <c r="D9" s="535"/>
      <c r="E9" s="535"/>
      <c r="F9" s="535"/>
      <c r="G9" s="209"/>
    </row>
    <row r="10" spans="1:8" ht="15" customHeight="1">
      <c r="A10" s="545" t="s">
        <v>582</v>
      </c>
      <c r="B10" s="545"/>
      <c r="C10" s="536" t="s">
        <v>1123</v>
      </c>
      <c r="D10" s="536"/>
      <c r="E10" s="536"/>
      <c r="F10" s="536"/>
      <c r="G10" s="210"/>
    </row>
    <row r="11" spans="1:8" ht="15" customHeight="1">
      <c r="A11" s="541" t="s">
        <v>490</v>
      </c>
      <c r="B11" s="541"/>
      <c r="C11" s="535" t="s">
        <v>592</v>
      </c>
      <c r="D11" s="535"/>
      <c r="E11" s="535"/>
      <c r="F11" s="535"/>
      <c r="G11" s="209"/>
    </row>
    <row r="12" spans="1:8" ht="15" customHeight="1">
      <c r="A12" s="546" t="s">
        <v>491</v>
      </c>
      <c r="B12" s="546"/>
      <c r="C12" s="536" t="s">
        <v>591</v>
      </c>
      <c r="D12" s="536"/>
      <c r="E12" s="536"/>
      <c r="F12" s="536"/>
      <c r="G12" s="210"/>
    </row>
    <row r="13" spans="1:8" ht="15" customHeight="1">
      <c r="A13" s="544" t="s">
        <v>146</v>
      </c>
      <c r="B13" s="544"/>
      <c r="C13" s="535" t="s">
        <v>1177</v>
      </c>
      <c r="D13" s="535"/>
      <c r="E13" s="535"/>
      <c r="F13" s="535"/>
      <c r="G13" s="209"/>
    </row>
    <row r="14" spans="1:8">
      <c r="A14" s="542" t="s">
        <v>147</v>
      </c>
      <c r="B14" s="542"/>
      <c r="C14" s="526">
        <v>46301</v>
      </c>
      <c r="D14" s="526"/>
      <c r="E14" s="526"/>
      <c r="F14" s="526"/>
      <c r="G14" s="211"/>
    </row>
    <row r="15" spans="1:8" s="390" customFormat="1" ht="16.899999999999999" customHeight="1">
      <c r="A15" s="391" t="s">
        <v>777</v>
      </c>
      <c r="B15" s="392" t="s">
        <v>778</v>
      </c>
      <c r="C15" s="392"/>
      <c r="D15" s="392"/>
      <c r="E15" s="392"/>
      <c r="F15" s="392"/>
    </row>
    <row r="16" spans="1:8">
      <c r="A16" s="391" t="s">
        <v>51</v>
      </c>
      <c r="B16" s="392" t="s">
        <v>576</v>
      </c>
      <c r="C16" s="393"/>
      <c r="D16" s="394"/>
      <c r="E16" s="394"/>
      <c r="F16" s="393"/>
      <c r="G16" s="395"/>
    </row>
    <row r="17" spans="1:12" ht="56.25" customHeight="1">
      <c r="A17" s="185" t="s">
        <v>298</v>
      </c>
      <c r="B17" s="185" t="s">
        <v>299</v>
      </c>
      <c r="C17" s="185" t="s">
        <v>300</v>
      </c>
      <c r="D17" s="152" t="s">
        <v>1168</v>
      </c>
      <c r="E17" s="152" t="s">
        <v>1163</v>
      </c>
      <c r="F17" s="83" t="s">
        <v>301</v>
      </c>
      <c r="G17" s="25"/>
      <c r="K17" s="26" t="s">
        <v>587</v>
      </c>
    </row>
    <row r="18" spans="1:12" ht="39" customHeight="1">
      <c r="A18" s="186" t="s">
        <v>51</v>
      </c>
      <c r="B18" s="182" t="s">
        <v>302</v>
      </c>
      <c r="C18" s="81" t="s">
        <v>84</v>
      </c>
      <c r="D18" s="84"/>
      <c r="E18" s="252"/>
      <c r="F18" s="82"/>
      <c r="G18" s="24"/>
      <c r="K18" s="213">
        <v>0</v>
      </c>
    </row>
    <row r="19" spans="1:12" ht="39" customHeight="1">
      <c r="A19" s="253" t="s">
        <v>85</v>
      </c>
      <c r="B19" s="181" t="s">
        <v>303</v>
      </c>
      <c r="C19" s="105" t="s">
        <v>86</v>
      </c>
      <c r="D19" s="85">
        <v>7101751281</v>
      </c>
      <c r="E19" s="291">
        <v>6994009457</v>
      </c>
      <c r="F19" s="500">
        <v>110.97375590194926</v>
      </c>
      <c r="G19" s="23"/>
      <c r="K19" s="213">
        <v>18924296298</v>
      </c>
      <c r="L19" s="396"/>
    </row>
    <row r="20" spans="1:12" ht="39" customHeight="1">
      <c r="A20" s="254"/>
      <c r="B20" s="178" t="s">
        <v>304</v>
      </c>
      <c r="C20" s="79" t="s">
        <v>87</v>
      </c>
      <c r="D20" s="86">
        <v>0</v>
      </c>
      <c r="E20" s="292">
        <v>0</v>
      </c>
      <c r="F20" s="86">
        <v>0</v>
      </c>
      <c r="G20" s="22"/>
      <c r="K20" s="213">
        <v>0</v>
      </c>
      <c r="L20" s="396"/>
    </row>
    <row r="21" spans="1:12" ht="39" customHeight="1">
      <c r="A21" s="254"/>
      <c r="B21" s="178" t="s">
        <v>305</v>
      </c>
      <c r="C21" s="79" t="s">
        <v>88</v>
      </c>
      <c r="D21" s="85">
        <v>401751281</v>
      </c>
      <c r="E21" s="291">
        <v>294009457</v>
      </c>
      <c r="F21" s="500">
        <v>28.707035479029564</v>
      </c>
      <c r="G21" s="22"/>
      <c r="K21" s="213">
        <v>10834088082</v>
      </c>
      <c r="L21" s="396"/>
    </row>
    <row r="22" spans="1:12" ht="39" customHeight="1">
      <c r="A22" s="254"/>
      <c r="B22" s="178" t="s">
        <v>780</v>
      </c>
      <c r="C22" s="79" t="s">
        <v>781</v>
      </c>
      <c r="D22" s="85">
        <v>12966627</v>
      </c>
      <c r="E22" s="291">
        <v>23959660</v>
      </c>
      <c r="F22" s="500">
        <v>186.3456998274884</v>
      </c>
      <c r="G22" s="22"/>
      <c r="K22" s="213"/>
      <c r="L22" s="396"/>
    </row>
    <row r="23" spans="1:12" ht="39" customHeight="1">
      <c r="A23" s="254"/>
      <c r="B23" s="178" t="s">
        <v>782</v>
      </c>
      <c r="C23" s="79" t="s">
        <v>784</v>
      </c>
      <c r="D23" s="85">
        <v>6128199</v>
      </c>
      <c r="E23" s="291">
        <v>6037760</v>
      </c>
      <c r="F23" s="500">
        <v>127.91998998048282</v>
      </c>
      <c r="G23" s="22"/>
      <c r="K23" s="213"/>
      <c r="L23" s="396"/>
    </row>
    <row r="24" spans="1:12" ht="39" customHeight="1">
      <c r="A24" s="254"/>
      <c r="B24" s="178" t="s">
        <v>783</v>
      </c>
      <c r="C24" s="79" t="s">
        <v>785</v>
      </c>
      <c r="D24" s="85">
        <v>382656455</v>
      </c>
      <c r="E24" s="291">
        <v>264012037</v>
      </c>
      <c r="F24" s="500">
        <v>27.574110654074925</v>
      </c>
      <c r="G24" s="22"/>
      <c r="K24" s="213"/>
      <c r="L24" s="396"/>
    </row>
    <row r="25" spans="1:12" ht="39" customHeight="1">
      <c r="A25" s="254"/>
      <c r="B25" s="178" t="s">
        <v>306</v>
      </c>
      <c r="C25" s="79" t="s">
        <v>89</v>
      </c>
      <c r="D25" s="85">
        <v>6700000000</v>
      </c>
      <c r="E25" s="291">
        <v>6700000000</v>
      </c>
      <c r="F25" s="500">
        <v>134</v>
      </c>
      <c r="G25" s="22"/>
      <c r="K25" s="213">
        <v>8090208216</v>
      </c>
      <c r="L25" s="396"/>
    </row>
    <row r="26" spans="1:12" ht="39" customHeight="1">
      <c r="A26" s="255" t="s">
        <v>90</v>
      </c>
      <c r="B26" s="181" t="s">
        <v>510</v>
      </c>
      <c r="C26" s="105" t="s">
        <v>91</v>
      </c>
      <c r="D26" s="85">
        <v>46507785019</v>
      </c>
      <c r="E26" s="291">
        <v>47376313275</v>
      </c>
      <c r="F26" s="500">
        <v>99.946829444270278</v>
      </c>
      <c r="G26" s="23"/>
      <c r="K26" s="213">
        <v>54380270000</v>
      </c>
      <c r="L26" s="396"/>
    </row>
    <row r="27" spans="1:12" ht="39" customHeight="1">
      <c r="A27" s="254"/>
      <c r="B27" s="183" t="s">
        <v>308</v>
      </c>
      <c r="C27" s="79" t="s">
        <v>493</v>
      </c>
      <c r="D27" s="86">
        <v>6447943000</v>
      </c>
      <c r="E27" s="292">
        <v>6849207500</v>
      </c>
      <c r="F27" s="500">
        <v>87.539055552764879</v>
      </c>
      <c r="G27" s="22"/>
      <c r="K27" s="213">
        <v>54104270000</v>
      </c>
      <c r="L27" s="396"/>
    </row>
    <row r="28" spans="1:12" ht="39" customHeight="1">
      <c r="A28" s="254"/>
      <c r="B28" s="183" t="s">
        <v>309</v>
      </c>
      <c r="C28" s="79" t="s">
        <v>494</v>
      </c>
      <c r="D28" s="86">
        <v>0</v>
      </c>
      <c r="E28" s="292">
        <v>0</v>
      </c>
      <c r="F28" s="86">
        <v>0</v>
      </c>
      <c r="G28" s="22"/>
      <c r="K28" s="213">
        <v>0</v>
      </c>
      <c r="L28" s="396"/>
    </row>
    <row r="29" spans="1:12" ht="39" customHeight="1">
      <c r="A29" s="254"/>
      <c r="B29" s="183" t="s">
        <v>310</v>
      </c>
      <c r="C29" s="79" t="s">
        <v>495</v>
      </c>
      <c r="D29" s="86">
        <v>40059842019</v>
      </c>
      <c r="E29" s="292">
        <v>40527105775</v>
      </c>
      <c r="F29" s="500">
        <v>102.58450830769912</v>
      </c>
      <c r="G29" s="22"/>
      <c r="K29" s="213">
        <v>0</v>
      </c>
      <c r="L29" s="396"/>
    </row>
    <row r="30" spans="1:12" ht="39" customHeight="1">
      <c r="A30" s="254"/>
      <c r="B30" s="183" t="s">
        <v>311</v>
      </c>
      <c r="C30" s="79" t="s">
        <v>496</v>
      </c>
      <c r="D30" s="86">
        <v>0</v>
      </c>
      <c r="E30" s="292">
        <v>0</v>
      </c>
      <c r="F30" s="86">
        <v>0</v>
      </c>
      <c r="G30" s="22"/>
      <c r="K30" s="213">
        <v>0</v>
      </c>
      <c r="L30" s="396"/>
    </row>
    <row r="31" spans="1:12" ht="39" customHeight="1">
      <c r="A31" s="254"/>
      <c r="B31" s="183" t="s">
        <v>255</v>
      </c>
      <c r="C31" s="79" t="s">
        <v>497</v>
      </c>
      <c r="D31" s="86">
        <v>0</v>
      </c>
      <c r="E31" s="292">
        <v>0</v>
      </c>
      <c r="F31" s="86">
        <v>0</v>
      </c>
      <c r="G31" s="22"/>
      <c r="K31" s="213">
        <v>0</v>
      </c>
      <c r="L31" s="396"/>
    </row>
    <row r="32" spans="1:12" ht="39" customHeight="1">
      <c r="A32" s="255"/>
      <c r="B32" s="106" t="s">
        <v>511</v>
      </c>
      <c r="C32" s="80" t="s">
        <v>512</v>
      </c>
      <c r="D32" s="86">
        <v>0</v>
      </c>
      <c r="E32" s="292">
        <v>0</v>
      </c>
      <c r="F32" s="86">
        <v>0</v>
      </c>
      <c r="G32" s="22"/>
      <c r="K32" s="213">
        <v>276000000</v>
      </c>
      <c r="L32" s="396"/>
    </row>
    <row r="33" spans="1:27" ht="39" customHeight="1">
      <c r="A33" s="255" t="s">
        <v>92</v>
      </c>
      <c r="B33" s="181" t="s">
        <v>312</v>
      </c>
      <c r="C33" s="105" t="s">
        <v>93</v>
      </c>
      <c r="D33" s="85">
        <v>422911193</v>
      </c>
      <c r="E33" s="291">
        <v>472642732</v>
      </c>
      <c r="F33" s="500">
        <v>86.591104424355422</v>
      </c>
      <c r="G33" s="23"/>
      <c r="K33" s="213">
        <v>182000000</v>
      </c>
      <c r="L33" s="396"/>
      <c r="M33" s="396"/>
      <c r="N33" s="396"/>
      <c r="O33" s="396"/>
      <c r="P33" s="396"/>
      <c r="Q33" s="396"/>
      <c r="R33" s="396"/>
    </row>
    <row r="34" spans="1:27" ht="39" customHeight="1">
      <c r="A34" s="255"/>
      <c r="B34" s="181" t="s">
        <v>608</v>
      </c>
      <c r="C34" s="105" t="s">
        <v>609</v>
      </c>
      <c r="D34" s="85">
        <v>0</v>
      </c>
      <c r="E34" s="291">
        <v>93000000</v>
      </c>
      <c r="F34" s="86">
        <v>0</v>
      </c>
      <c r="G34" s="23"/>
      <c r="K34" s="213"/>
      <c r="L34" s="396"/>
    </row>
    <row r="35" spans="1:27" ht="37.5" customHeight="1">
      <c r="A35" s="255"/>
      <c r="B35" s="241" t="s">
        <v>610</v>
      </c>
      <c r="C35" s="105" t="s">
        <v>611</v>
      </c>
      <c r="D35" s="179">
        <v>422911193</v>
      </c>
      <c r="E35" s="293">
        <v>379642732</v>
      </c>
      <c r="F35" s="500">
        <v>92.258058108149996</v>
      </c>
      <c r="G35" s="23"/>
      <c r="K35" s="213"/>
      <c r="L35" s="396"/>
    </row>
    <row r="36" spans="1:27" ht="34.5" customHeight="1">
      <c r="A36" s="255" t="s">
        <v>94</v>
      </c>
      <c r="B36" s="181" t="s">
        <v>313</v>
      </c>
      <c r="C36" s="105" t="s">
        <v>95</v>
      </c>
      <c r="D36" s="85">
        <v>550685</v>
      </c>
      <c r="E36" s="291">
        <v>367123</v>
      </c>
      <c r="F36" s="500">
        <v>160.79990422406897</v>
      </c>
      <c r="G36" s="23"/>
      <c r="K36" s="213">
        <v>31954902</v>
      </c>
      <c r="L36" s="396"/>
    </row>
    <row r="37" spans="1:27" ht="39" customHeight="1">
      <c r="A37" s="255"/>
      <c r="B37" s="164" t="s">
        <v>568</v>
      </c>
      <c r="C37" s="105" t="s">
        <v>569</v>
      </c>
      <c r="D37" s="85">
        <v>550685</v>
      </c>
      <c r="E37" s="291">
        <v>367123</v>
      </c>
      <c r="F37" s="500">
        <v>160.79990422406897</v>
      </c>
      <c r="G37" s="23"/>
      <c r="K37" s="213">
        <v>31954902</v>
      </c>
      <c r="L37" s="396"/>
    </row>
    <row r="38" spans="1:27" ht="39" customHeight="1">
      <c r="A38" s="255"/>
      <c r="B38" s="164" t="s">
        <v>567</v>
      </c>
      <c r="C38" s="105" t="s">
        <v>570</v>
      </c>
      <c r="D38" s="85">
        <v>0</v>
      </c>
      <c r="E38" s="291">
        <v>0</v>
      </c>
      <c r="F38" s="86">
        <v>0</v>
      </c>
      <c r="G38" s="23"/>
      <c r="K38" s="213">
        <v>0</v>
      </c>
      <c r="L38" s="396"/>
    </row>
    <row r="39" spans="1:27" ht="39" customHeight="1">
      <c r="A39" s="255" t="s">
        <v>96</v>
      </c>
      <c r="B39" s="181" t="s">
        <v>314</v>
      </c>
      <c r="C39" s="105" t="s">
        <v>97</v>
      </c>
      <c r="D39" s="85">
        <v>0</v>
      </c>
      <c r="E39" s="291">
        <v>0</v>
      </c>
      <c r="F39" s="86">
        <v>0</v>
      </c>
      <c r="G39" s="23"/>
      <c r="K39" s="213">
        <v>838678093</v>
      </c>
      <c r="L39" s="396"/>
    </row>
    <row r="40" spans="1:27" ht="39" customHeight="1">
      <c r="A40" s="255" t="s">
        <v>98</v>
      </c>
      <c r="B40" s="181" t="s">
        <v>315</v>
      </c>
      <c r="C40" s="105" t="s">
        <v>99</v>
      </c>
      <c r="D40" s="85">
        <v>0</v>
      </c>
      <c r="E40" s="291">
        <v>0</v>
      </c>
      <c r="F40" s="86">
        <v>0</v>
      </c>
      <c r="G40" s="214"/>
      <c r="K40" s="213">
        <v>0</v>
      </c>
      <c r="L40" s="396"/>
    </row>
    <row r="41" spans="1:27" ht="39" customHeight="1">
      <c r="A41" s="255" t="s">
        <v>100</v>
      </c>
      <c r="B41" s="181" t="s">
        <v>316</v>
      </c>
      <c r="C41" s="105" t="s">
        <v>101</v>
      </c>
      <c r="D41" s="85">
        <v>0</v>
      </c>
      <c r="E41" s="291">
        <v>0</v>
      </c>
      <c r="F41" s="86">
        <v>0</v>
      </c>
      <c r="G41" s="214"/>
      <c r="H41" s="386" t="s">
        <v>518</v>
      </c>
      <c r="I41" s="397"/>
      <c r="K41" s="213">
        <v>0</v>
      </c>
      <c r="L41" s="396"/>
    </row>
    <row r="42" spans="1:27" ht="45.75" customHeight="1">
      <c r="A42" s="186" t="s">
        <v>102</v>
      </c>
      <c r="B42" s="182" t="s">
        <v>263</v>
      </c>
      <c r="C42" s="81" t="s">
        <v>103</v>
      </c>
      <c r="D42" s="87">
        <v>54032998178</v>
      </c>
      <c r="E42" s="294">
        <v>54843332587</v>
      </c>
      <c r="F42" s="501">
        <v>101.14607443739064</v>
      </c>
      <c r="G42" s="21"/>
      <c r="H42" s="398">
        <v>77161857907</v>
      </c>
      <c r="I42" s="399">
        <v>76787550493</v>
      </c>
      <c r="J42" s="400"/>
      <c r="K42" s="212">
        <v>74357199293</v>
      </c>
      <c r="L42" s="396"/>
    </row>
    <row r="43" spans="1:27" ht="53.25" customHeight="1">
      <c r="A43" s="186" t="s">
        <v>61</v>
      </c>
      <c r="B43" s="182" t="s">
        <v>317</v>
      </c>
      <c r="C43" s="81" t="s">
        <v>104</v>
      </c>
      <c r="D43" s="88">
        <v>0</v>
      </c>
      <c r="E43" s="295">
        <v>0</v>
      </c>
      <c r="F43" s="88">
        <v>0</v>
      </c>
      <c r="G43" s="215"/>
      <c r="H43" s="401">
        <v>0</v>
      </c>
      <c r="I43" s="399">
        <v>0</v>
      </c>
      <c r="J43" s="400"/>
      <c r="K43" s="212">
        <v>0</v>
      </c>
      <c r="L43" s="396"/>
    </row>
    <row r="44" spans="1:27" ht="54.75" customHeight="1">
      <c r="A44" s="253" t="s">
        <v>105</v>
      </c>
      <c r="B44" s="181" t="s">
        <v>318</v>
      </c>
      <c r="C44" s="105" t="s">
        <v>106</v>
      </c>
      <c r="D44" s="85">
        <v>0</v>
      </c>
      <c r="E44" s="291">
        <v>0</v>
      </c>
      <c r="F44" s="86">
        <v>0</v>
      </c>
      <c r="G44" s="23"/>
      <c r="K44" s="213">
        <v>830644100</v>
      </c>
      <c r="L44" s="396"/>
    </row>
    <row r="45" spans="1:27" ht="39" customHeight="1">
      <c r="A45" s="253" t="s">
        <v>107</v>
      </c>
      <c r="B45" s="181" t="s">
        <v>319</v>
      </c>
      <c r="C45" s="105" t="s">
        <v>108</v>
      </c>
      <c r="D45" s="85">
        <v>135950494</v>
      </c>
      <c r="E45" s="291">
        <v>229241880</v>
      </c>
      <c r="F45" s="500">
        <v>106.9249892662487</v>
      </c>
      <c r="G45" s="23"/>
      <c r="K45" s="213">
        <v>171396702</v>
      </c>
      <c r="L45" s="396"/>
    </row>
    <row r="46" spans="1:27" ht="39" customHeight="1">
      <c r="A46" s="382"/>
      <c r="B46" s="178" t="s">
        <v>515</v>
      </c>
      <c r="C46" s="78" t="s">
        <v>498</v>
      </c>
      <c r="D46" s="86">
        <v>6128199</v>
      </c>
      <c r="E46" s="292">
        <v>6037760</v>
      </c>
      <c r="F46" s="500">
        <v>127.91998998048282</v>
      </c>
      <c r="G46" s="23"/>
      <c r="K46" s="213">
        <v>0</v>
      </c>
      <c r="L46" s="396"/>
    </row>
    <row r="47" spans="1:27" ht="39" customHeight="1">
      <c r="A47" s="382"/>
      <c r="B47" s="178" t="s">
        <v>320</v>
      </c>
      <c r="C47" s="78" t="s">
        <v>499</v>
      </c>
      <c r="D47" s="86">
        <v>12966627</v>
      </c>
      <c r="E47" s="292">
        <v>23959660</v>
      </c>
      <c r="F47" s="500">
        <v>186.3456998274884</v>
      </c>
      <c r="G47" s="23"/>
      <c r="K47" s="213">
        <v>0</v>
      </c>
      <c r="L47" s="396"/>
    </row>
    <row r="48" spans="1:27" s="395" customFormat="1" ht="39" customHeight="1">
      <c r="A48" s="253"/>
      <c r="B48" s="181" t="s">
        <v>323</v>
      </c>
      <c r="C48" s="105" t="s">
        <v>500</v>
      </c>
      <c r="D48" s="86">
        <v>183252</v>
      </c>
      <c r="E48" s="292">
        <v>142223</v>
      </c>
      <c r="F48" s="500">
        <v>32.706517315970956</v>
      </c>
      <c r="G48" s="23"/>
      <c r="K48" s="213">
        <v>0</v>
      </c>
      <c r="L48" s="396"/>
      <c r="M48" s="390"/>
      <c r="N48" s="390"/>
      <c r="O48" s="390"/>
      <c r="P48" s="390"/>
      <c r="Q48" s="390"/>
      <c r="R48" s="390"/>
      <c r="S48" s="390"/>
      <c r="T48" s="390"/>
      <c r="U48" s="390"/>
      <c r="V48" s="390"/>
      <c r="W48" s="390"/>
      <c r="X48" s="390"/>
      <c r="Y48" s="390"/>
      <c r="Z48" s="390"/>
      <c r="AA48" s="390"/>
    </row>
    <row r="49" spans="1:27" ht="62.25" customHeight="1">
      <c r="A49" s="382"/>
      <c r="B49" s="178" t="s">
        <v>332</v>
      </c>
      <c r="C49" s="78" t="s">
        <v>501</v>
      </c>
      <c r="D49" s="86">
        <v>498693</v>
      </c>
      <c r="E49" s="292">
        <v>424499</v>
      </c>
      <c r="F49" s="500">
        <v>63.330840024839965</v>
      </c>
      <c r="G49" s="23"/>
      <c r="K49" s="213">
        <v>250000</v>
      </c>
      <c r="L49" s="396"/>
    </row>
    <row r="50" spans="1:27" ht="39" customHeight="1">
      <c r="A50" s="382"/>
      <c r="B50" s="178" t="s">
        <v>321</v>
      </c>
      <c r="C50" s="78" t="s">
        <v>502</v>
      </c>
      <c r="D50" s="86">
        <v>0</v>
      </c>
      <c r="E50" s="292">
        <v>0</v>
      </c>
      <c r="F50" s="86">
        <v>0</v>
      </c>
      <c r="G50" s="23"/>
      <c r="K50" s="213">
        <v>0</v>
      </c>
      <c r="L50" s="396"/>
    </row>
    <row r="51" spans="1:27" s="395" customFormat="1" ht="39" customHeight="1">
      <c r="A51" s="253"/>
      <c r="B51" s="181" t="s">
        <v>322</v>
      </c>
      <c r="C51" s="105" t="s">
        <v>503</v>
      </c>
      <c r="D51" s="85">
        <v>17000012</v>
      </c>
      <c r="E51" s="291">
        <v>11456527</v>
      </c>
      <c r="F51" s="500">
        <v>100.6813516829113</v>
      </c>
      <c r="G51" s="23"/>
      <c r="K51" s="213">
        <v>6000000</v>
      </c>
      <c r="L51" s="396"/>
      <c r="M51" s="390"/>
      <c r="N51" s="390"/>
      <c r="O51" s="390"/>
      <c r="P51" s="390"/>
      <c r="Q51" s="390"/>
      <c r="R51" s="390"/>
      <c r="S51" s="390"/>
      <c r="T51" s="390"/>
      <c r="U51" s="390"/>
      <c r="V51" s="390"/>
      <c r="W51" s="390"/>
      <c r="X51" s="390"/>
      <c r="Y51" s="390"/>
      <c r="Z51" s="390"/>
      <c r="AA51" s="390"/>
    </row>
    <row r="52" spans="1:27" ht="39" customHeight="1">
      <c r="A52" s="382"/>
      <c r="B52" s="178" t="s">
        <v>324</v>
      </c>
      <c r="C52" s="78" t="s">
        <v>504</v>
      </c>
      <c r="D52" s="86">
        <v>42242125</v>
      </c>
      <c r="E52" s="292">
        <v>43549360</v>
      </c>
      <c r="F52" s="500">
        <v>101.64919446464239</v>
      </c>
      <c r="G52" s="23"/>
      <c r="K52" s="213">
        <v>56533209</v>
      </c>
      <c r="L52" s="396"/>
    </row>
    <row r="53" spans="1:27" ht="39" customHeight="1">
      <c r="A53" s="382"/>
      <c r="B53" s="178" t="s">
        <v>416</v>
      </c>
      <c r="C53" s="78" t="s">
        <v>505</v>
      </c>
      <c r="D53" s="86">
        <v>15000000</v>
      </c>
      <c r="E53" s="292">
        <v>15000000</v>
      </c>
      <c r="F53" s="500">
        <v>100</v>
      </c>
      <c r="G53" s="23"/>
      <c r="K53" s="213">
        <v>10750000</v>
      </c>
      <c r="L53" s="396"/>
    </row>
    <row r="54" spans="1:27" ht="39" customHeight="1">
      <c r="A54" s="382"/>
      <c r="B54" s="178" t="s">
        <v>326</v>
      </c>
      <c r="C54" s="78" t="s">
        <v>506</v>
      </c>
      <c r="D54" s="86">
        <v>16500000</v>
      </c>
      <c r="E54" s="292">
        <v>16500000</v>
      </c>
      <c r="F54" s="500">
        <v>100</v>
      </c>
      <c r="G54" s="23"/>
      <c r="K54" s="213">
        <v>11180000</v>
      </c>
      <c r="L54" s="396"/>
    </row>
    <row r="55" spans="1:27" ht="39" customHeight="1">
      <c r="A55" s="382"/>
      <c r="B55" s="178" t="s">
        <v>325</v>
      </c>
      <c r="C55" s="78" t="s">
        <v>420</v>
      </c>
      <c r="D55" s="86">
        <v>5500000</v>
      </c>
      <c r="E55" s="292">
        <v>5500000</v>
      </c>
      <c r="F55" s="500">
        <v>100</v>
      </c>
      <c r="G55" s="23"/>
      <c r="K55" s="213">
        <v>19565000</v>
      </c>
      <c r="L55" s="396"/>
    </row>
    <row r="56" spans="1:27" ht="39" customHeight="1">
      <c r="A56" s="382"/>
      <c r="B56" s="178" t="s">
        <v>417</v>
      </c>
      <c r="C56" s="78" t="s">
        <v>225</v>
      </c>
      <c r="D56" s="86">
        <v>0</v>
      </c>
      <c r="E56" s="292">
        <v>0</v>
      </c>
      <c r="F56" s="86">
        <v>0</v>
      </c>
      <c r="G56" s="23"/>
      <c r="K56" s="213">
        <v>13050000</v>
      </c>
      <c r="L56" s="396"/>
    </row>
    <row r="57" spans="1:27" ht="39" customHeight="1">
      <c r="A57" s="382"/>
      <c r="B57" s="178" t="s">
        <v>327</v>
      </c>
      <c r="C57" s="78" t="s">
        <v>220</v>
      </c>
      <c r="D57" s="86">
        <v>13200000</v>
      </c>
      <c r="E57" s="292">
        <v>13200000</v>
      </c>
      <c r="F57" s="500">
        <v>100</v>
      </c>
      <c r="G57" s="23"/>
      <c r="K57" s="213">
        <v>11000000</v>
      </c>
      <c r="L57" s="396"/>
    </row>
    <row r="58" spans="1:27" ht="44.25" customHeight="1">
      <c r="A58" s="382"/>
      <c r="B58" s="178" t="s">
        <v>397</v>
      </c>
      <c r="C58" s="78" t="s">
        <v>224</v>
      </c>
      <c r="D58" s="86">
        <v>0</v>
      </c>
      <c r="E58" s="292">
        <v>0</v>
      </c>
      <c r="F58" s="86">
        <v>0</v>
      </c>
      <c r="G58" s="23"/>
      <c r="K58" s="213">
        <v>0</v>
      </c>
      <c r="L58" s="396"/>
    </row>
    <row r="59" spans="1:27" ht="46.5" customHeight="1">
      <c r="A59" s="382"/>
      <c r="B59" s="178" t="s">
        <v>328</v>
      </c>
      <c r="C59" s="78" t="s">
        <v>214</v>
      </c>
      <c r="D59" s="86">
        <v>6731586</v>
      </c>
      <c r="E59" s="292">
        <v>93471851</v>
      </c>
      <c r="F59" s="500">
        <v>124.49356188886769</v>
      </c>
      <c r="G59" s="23"/>
      <c r="K59" s="213">
        <v>39780822</v>
      </c>
      <c r="L59" s="396"/>
    </row>
    <row r="60" spans="1:27" ht="39" customHeight="1">
      <c r="A60" s="382"/>
      <c r="B60" s="178" t="s">
        <v>329</v>
      </c>
      <c r="C60" s="78" t="s">
        <v>212</v>
      </c>
      <c r="D60" s="86">
        <v>0</v>
      </c>
      <c r="E60" s="292">
        <v>0</v>
      </c>
      <c r="F60" s="86">
        <v>0</v>
      </c>
      <c r="G60" s="23"/>
      <c r="K60" s="213">
        <v>0</v>
      </c>
      <c r="L60" s="396"/>
    </row>
    <row r="61" spans="1:27" ht="39" customHeight="1">
      <c r="A61" s="382"/>
      <c r="B61" s="178" t="s">
        <v>330</v>
      </c>
      <c r="C61" s="78" t="s">
        <v>395</v>
      </c>
      <c r="D61" s="86">
        <v>0</v>
      </c>
      <c r="E61" s="292">
        <v>0</v>
      </c>
      <c r="F61" s="86">
        <v>0</v>
      </c>
      <c r="G61" s="23"/>
      <c r="K61" s="213">
        <v>0</v>
      </c>
      <c r="L61" s="396"/>
    </row>
    <row r="62" spans="1:27" ht="39" customHeight="1">
      <c r="A62" s="382"/>
      <c r="B62" s="178" t="s">
        <v>331</v>
      </c>
      <c r="C62" s="78" t="s">
        <v>398</v>
      </c>
      <c r="D62" s="86">
        <v>0</v>
      </c>
      <c r="E62" s="292">
        <v>0</v>
      </c>
      <c r="F62" s="86">
        <v>0</v>
      </c>
      <c r="G62" s="23"/>
      <c r="K62" s="213">
        <v>0</v>
      </c>
      <c r="L62" s="396"/>
    </row>
    <row r="63" spans="1:27" ht="39" customHeight="1">
      <c r="A63" s="382"/>
      <c r="B63" s="178" t="s">
        <v>399</v>
      </c>
      <c r="C63" s="78" t="s">
        <v>421</v>
      </c>
      <c r="D63" s="86">
        <v>0</v>
      </c>
      <c r="E63" s="292">
        <v>0</v>
      </c>
      <c r="F63" s="86">
        <v>0</v>
      </c>
      <c r="G63" s="23"/>
      <c r="K63" s="213">
        <v>0</v>
      </c>
      <c r="L63" s="396"/>
    </row>
    <row r="64" spans="1:27" ht="39" customHeight="1">
      <c r="A64" s="382"/>
      <c r="B64" s="178" t="s">
        <v>419</v>
      </c>
      <c r="C64" s="78" t="s">
        <v>422</v>
      </c>
      <c r="D64" s="86">
        <v>0</v>
      </c>
      <c r="E64" s="292">
        <v>0</v>
      </c>
      <c r="F64" s="86">
        <v>0</v>
      </c>
      <c r="G64" s="23"/>
      <c r="K64" s="213">
        <v>3287671</v>
      </c>
      <c r="L64" s="396"/>
    </row>
    <row r="65" spans="1:27" s="402" customFormat="1" ht="39" customHeight="1">
      <c r="A65" s="382"/>
      <c r="B65" s="178" t="s">
        <v>333</v>
      </c>
      <c r="C65" s="78" t="s">
        <v>423</v>
      </c>
      <c r="D65" s="86">
        <v>0</v>
      </c>
      <c r="E65" s="292">
        <v>0</v>
      </c>
      <c r="F65" s="86">
        <v>0</v>
      </c>
      <c r="G65" s="20"/>
      <c r="H65" s="398">
        <v>190555733</v>
      </c>
      <c r="I65" s="399">
        <v>293612600</v>
      </c>
      <c r="K65" s="216">
        <v>0</v>
      </c>
      <c r="L65" s="396"/>
      <c r="M65" s="403"/>
      <c r="N65" s="403"/>
      <c r="O65" s="403"/>
      <c r="P65" s="403"/>
      <c r="Q65" s="403"/>
      <c r="R65" s="403"/>
      <c r="S65" s="403"/>
      <c r="T65" s="403"/>
      <c r="U65" s="403"/>
      <c r="V65" s="403"/>
      <c r="W65" s="403"/>
      <c r="X65" s="403"/>
      <c r="Y65" s="403"/>
      <c r="Z65" s="403"/>
      <c r="AA65" s="403"/>
    </row>
    <row r="66" spans="1:27" ht="36.75" customHeight="1">
      <c r="A66" s="186" t="s">
        <v>109</v>
      </c>
      <c r="B66" s="182" t="s">
        <v>334</v>
      </c>
      <c r="C66" s="81" t="s">
        <v>110</v>
      </c>
      <c r="D66" s="87">
        <v>135950494</v>
      </c>
      <c r="E66" s="294">
        <v>229241880</v>
      </c>
      <c r="F66" s="501">
        <v>106.9249892662487</v>
      </c>
      <c r="G66" s="21"/>
      <c r="H66" s="401">
        <v>0</v>
      </c>
      <c r="I66" s="401">
        <v>0</v>
      </c>
      <c r="K66" s="212">
        <v>1002040802</v>
      </c>
      <c r="L66" s="396"/>
    </row>
    <row r="67" spans="1:27" ht="39" customHeight="1">
      <c r="A67" s="254"/>
      <c r="B67" s="178" t="s">
        <v>335</v>
      </c>
      <c r="C67" s="78" t="s">
        <v>111</v>
      </c>
      <c r="D67" s="86">
        <v>53897047684</v>
      </c>
      <c r="E67" s="292">
        <v>54614090707</v>
      </c>
      <c r="F67" s="500">
        <v>101.13228734385817</v>
      </c>
      <c r="G67" s="22"/>
      <c r="H67" s="401">
        <v>76971302174</v>
      </c>
      <c r="I67" s="401">
        <v>76493937893</v>
      </c>
      <c r="J67" s="404"/>
      <c r="K67" s="213">
        <v>73355158491</v>
      </c>
      <c r="L67" s="396"/>
    </row>
    <row r="68" spans="1:27" ht="45" customHeight="1">
      <c r="A68" s="254"/>
      <c r="B68" s="178" t="s">
        <v>744</v>
      </c>
      <c r="C68" s="78" t="s">
        <v>112</v>
      </c>
      <c r="D68" s="89">
        <v>4436507.5999999996</v>
      </c>
      <c r="E68" s="296">
        <v>4442780.22</v>
      </c>
      <c r="F68" s="500">
        <v>100.02001975101743</v>
      </c>
      <c r="G68" s="22"/>
      <c r="H68" s="401">
        <v>0</v>
      </c>
      <c r="I68" s="401">
        <v>0</v>
      </c>
      <c r="J68" s="404"/>
      <c r="K68" s="217">
        <v>6359254.5999999996</v>
      </c>
      <c r="L68" s="396"/>
    </row>
    <row r="69" spans="1:27" ht="39" customHeight="1">
      <c r="A69" s="254"/>
      <c r="B69" s="178" t="s">
        <v>336</v>
      </c>
      <c r="C69" s="78" t="s">
        <v>113</v>
      </c>
      <c r="D69" s="296">
        <v>12148.530453097839</v>
      </c>
      <c r="E69" s="296">
        <v>12292.77</v>
      </c>
      <c r="F69" s="500">
        <v>101.11211819314504</v>
      </c>
      <c r="G69" s="22"/>
      <c r="H69" s="399">
        <v>12110.62</v>
      </c>
      <c r="I69" s="399">
        <v>12035.51</v>
      </c>
      <c r="J69" s="405"/>
      <c r="K69" s="27">
        <v>11535.18</v>
      </c>
      <c r="L69" s="396"/>
    </row>
    <row r="70" spans="1:27" ht="10.5" customHeight="1">
      <c r="A70" s="72"/>
      <c r="B70" s="72"/>
      <c r="C70" s="72"/>
      <c r="D70" s="256"/>
      <c r="E70" s="256"/>
      <c r="F70" s="406"/>
      <c r="G70" s="218"/>
      <c r="H70" s="399">
        <v>0</v>
      </c>
      <c r="I70" s="399">
        <v>0</v>
      </c>
    </row>
    <row r="71" spans="1:27" ht="11.25" customHeight="1">
      <c r="A71" s="141"/>
      <c r="B71" s="141"/>
      <c r="C71" s="141"/>
      <c r="D71" s="176"/>
      <c r="E71" s="176"/>
      <c r="F71" s="177"/>
      <c r="G71" s="177"/>
    </row>
    <row r="72" spans="1:27">
      <c r="A72" s="108" t="s">
        <v>195</v>
      </c>
      <c r="B72" s="141"/>
      <c r="C72" s="173"/>
      <c r="D72" s="174" t="s">
        <v>196</v>
      </c>
      <c r="E72" s="176"/>
      <c r="F72" s="177"/>
      <c r="G72" s="177"/>
    </row>
    <row r="73" spans="1:27">
      <c r="A73" s="110" t="s">
        <v>197</v>
      </c>
      <c r="B73" s="141"/>
      <c r="C73" s="173"/>
      <c r="D73" s="175" t="s">
        <v>198</v>
      </c>
      <c r="E73" s="176"/>
      <c r="F73" s="177"/>
      <c r="G73" s="177"/>
    </row>
    <row r="74" spans="1:27">
      <c r="A74" s="110"/>
      <c r="B74" s="141"/>
      <c r="C74" s="173"/>
      <c r="D74" s="175"/>
      <c r="E74" s="176"/>
      <c r="F74" s="177"/>
      <c r="G74" s="177"/>
    </row>
    <row r="75" spans="1:27">
      <c r="A75" s="110"/>
      <c r="B75" s="141"/>
      <c r="C75" s="173"/>
      <c r="D75" s="175"/>
      <c r="E75" s="176"/>
      <c r="F75" s="177"/>
      <c r="G75" s="177"/>
    </row>
    <row r="76" spans="1:27">
      <c r="A76" s="110"/>
      <c r="B76" s="141"/>
      <c r="C76" s="173"/>
      <c r="D76" s="90"/>
      <c r="E76" s="176"/>
      <c r="F76" s="177"/>
      <c r="G76" s="177"/>
    </row>
    <row r="77" spans="1:27">
      <c r="A77" s="110"/>
      <c r="B77" s="141"/>
      <c r="C77" s="173"/>
      <c r="D77" s="175"/>
      <c r="E77" s="176"/>
      <c r="F77" s="177"/>
      <c r="G77" s="177"/>
    </row>
    <row r="78" spans="1:27">
      <c r="A78" s="110"/>
      <c r="B78" s="141"/>
      <c r="C78" s="173"/>
      <c r="D78" s="175"/>
      <c r="E78" s="176"/>
      <c r="F78" s="177"/>
      <c r="G78" s="177"/>
    </row>
    <row r="79" spans="1:27">
      <c r="A79" s="141"/>
      <c r="B79" s="141"/>
      <c r="C79" s="173"/>
      <c r="D79" s="173"/>
      <c r="E79" s="91"/>
      <c r="F79" s="177"/>
      <c r="G79" s="177"/>
    </row>
    <row r="80" spans="1:27">
      <c r="A80" s="141"/>
      <c r="B80" s="141"/>
      <c r="C80" s="173"/>
      <c r="D80" s="173"/>
      <c r="E80" s="176"/>
      <c r="F80" s="177"/>
      <c r="G80" s="177"/>
    </row>
    <row r="81" spans="1:7">
      <c r="A81" s="141"/>
      <c r="B81" s="141"/>
      <c r="C81" s="173"/>
      <c r="D81" s="173"/>
      <c r="E81" s="176"/>
      <c r="F81" s="177"/>
      <c r="G81" s="177"/>
    </row>
    <row r="82" spans="1:7">
      <c r="A82" s="141"/>
      <c r="B82" s="141"/>
      <c r="C82" s="173"/>
      <c r="D82" s="142"/>
      <c r="E82" s="176"/>
      <c r="F82" s="177"/>
      <c r="G82" s="177"/>
    </row>
    <row r="83" spans="1:7">
      <c r="A83" s="108" t="s">
        <v>593</v>
      </c>
      <c r="B83" s="141"/>
      <c r="C83" s="173"/>
      <c r="D83" s="355" t="s">
        <v>1122</v>
      </c>
      <c r="E83" s="176"/>
      <c r="F83" s="177"/>
      <c r="G83" s="177"/>
    </row>
    <row r="84" spans="1:7">
      <c r="A84" s="2" t="s">
        <v>1158</v>
      </c>
      <c r="B84" s="141"/>
      <c r="C84" s="173"/>
      <c r="D84" s="355" t="s">
        <v>1132</v>
      </c>
      <c r="E84" s="176"/>
      <c r="F84" s="177"/>
      <c r="G84" s="177"/>
    </row>
    <row r="85" spans="1:7">
      <c r="A85" s="141" t="s">
        <v>594</v>
      </c>
      <c r="B85" s="141"/>
      <c r="C85" s="173"/>
      <c r="D85" s="99" t="s">
        <v>1135</v>
      </c>
      <c r="E85" s="176"/>
      <c r="F85" s="177"/>
      <c r="G85" s="177"/>
    </row>
    <row r="86" spans="1:7">
      <c r="A86" s="393"/>
      <c r="B86" s="407"/>
      <c r="C86" s="407"/>
      <c r="D86" s="408"/>
      <c r="E86" s="408"/>
      <c r="F86" s="407"/>
      <c r="G86" s="409"/>
    </row>
    <row r="87" spans="1:7">
      <c r="A87" s="407"/>
      <c r="B87" s="407"/>
      <c r="C87" s="407"/>
      <c r="D87" s="408"/>
      <c r="E87" s="408"/>
      <c r="F87" s="407"/>
      <c r="G87" s="409"/>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33" right="0.31" top="0.34" bottom="0.34" header="0.3" footer="0.3"/>
  <pageSetup paperSize="9" scale="67"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view="pageBreakPreview" topLeftCell="A61" zoomScale="90" zoomScaleSheetLayoutView="90" workbookViewId="0">
      <selection activeCell="G90" sqref="G90"/>
    </sheetView>
  </sheetViews>
  <sheetFormatPr defaultColWidth="8.7109375" defaultRowHeight="12.75"/>
  <cols>
    <col min="1" max="1" width="44.7109375" style="455" customWidth="1"/>
    <col min="2" max="2" width="9.42578125" style="455" customWidth="1"/>
    <col min="3" max="3" width="11" style="455" customWidth="1"/>
    <col min="4" max="4" width="26" style="455" customWidth="1"/>
    <col min="5" max="5" width="28.28515625" style="455" customWidth="1"/>
    <col min="6" max="7" width="8.7109375" style="454"/>
    <col min="8" max="8" width="12.140625" style="454" bestFit="1" customWidth="1"/>
    <col min="9" max="16384" width="8.7109375" style="454"/>
  </cols>
  <sheetData>
    <row r="1" spans="1:5" ht="30.4" customHeight="1">
      <c r="A1" s="553" t="s">
        <v>562</v>
      </c>
      <c r="B1" s="553"/>
      <c r="C1" s="553"/>
      <c r="D1" s="553"/>
      <c r="E1" s="553"/>
    </row>
    <row r="2" spans="1:5" ht="35.25" customHeight="1">
      <c r="A2" s="554" t="s">
        <v>144</v>
      </c>
      <c r="B2" s="554"/>
      <c r="C2" s="554"/>
      <c r="D2" s="554"/>
      <c r="E2" s="554"/>
    </row>
    <row r="3" spans="1:5" ht="39.4" customHeight="1">
      <c r="A3" s="555" t="s">
        <v>808</v>
      </c>
      <c r="B3" s="555"/>
      <c r="C3" s="555"/>
      <c r="D3" s="555"/>
      <c r="E3" s="555"/>
    </row>
    <row r="4" spans="1:5" ht="16.899999999999999" customHeight="1">
      <c r="A4" s="556" t="str">
        <f>BCThuNhap_06203!A5</f>
        <v>Tháng 09 năm 2026/ September 2026</v>
      </c>
      <c r="B4" s="557"/>
      <c r="C4" s="557"/>
      <c r="D4" s="557"/>
      <c r="E4" s="557"/>
    </row>
    <row r="5" spans="1:5" ht="0.4" customHeight="1"/>
    <row r="7" spans="1:5" ht="16.899999999999999" customHeight="1">
      <c r="A7" s="456" t="s">
        <v>426</v>
      </c>
      <c r="B7" s="558" t="s">
        <v>1118</v>
      </c>
      <c r="C7" s="558"/>
      <c r="D7" s="558"/>
      <c r="E7" s="558"/>
    </row>
    <row r="8" spans="1:5" ht="16.899999999999999" customHeight="1">
      <c r="A8" s="455" t="s">
        <v>425</v>
      </c>
      <c r="B8" s="559" t="s">
        <v>1119</v>
      </c>
      <c r="C8" s="559"/>
      <c r="D8" s="559"/>
      <c r="E8" s="559"/>
    </row>
    <row r="9" spans="1:5" ht="16.899999999999999" customHeight="1">
      <c r="A9" s="456" t="s">
        <v>489</v>
      </c>
      <c r="B9" s="558" t="s">
        <v>1122</v>
      </c>
      <c r="C9" s="558"/>
      <c r="D9" s="558"/>
      <c r="E9" s="558"/>
    </row>
    <row r="10" spans="1:5" ht="16.899999999999999" customHeight="1">
      <c r="A10" s="455" t="s">
        <v>582</v>
      </c>
      <c r="B10" s="559" t="s">
        <v>1123</v>
      </c>
      <c r="C10" s="559"/>
      <c r="D10" s="559"/>
      <c r="E10" s="559"/>
    </row>
    <row r="11" spans="1:5" ht="16.899999999999999" customHeight="1">
      <c r="A11" s="456" t="s">
        <v>490</v>
      </c>
      <c r="B11" s="558" t="s">
        <v>809</v>
      </c>
      <c r="C11" s="558"/>
      <c r="D11" s="558"/>
      <c r="E11" s="558"/>
    </row>
    <row r="12" spans="1:5" ht="20.25" customHeight="1">
      <c r="A12" s="455" t="s">
        <v>491</v>
      </c>
      <c r="B12" s="559" t="s">
        <v>591</v>
      </c>
      <c r="C12" s="559"/>
      <c r="D12" s="559"/>
      <c r="E12" s="559"/>
    </row>
    <row r="13" spans="1:5" ht="16.899999999999999" customHeight="1">
      <c r="A13" s="456" t="s">
        <v>146</v>
      </c>
      <c r="B13" s="558" t="str">
        <f>BCThuNhap_06203!B13</f>
        <v>Ngày 06 tháng 10 năm 2026</v>
      </c>
      <c r="C13" s="558"/>
      <c r="D13" s="558"/>
      <c r="E13" s="558"/>
    </row>
    <row r="14" spans="1:5" ht="16.899999999999999" customHeight="1">
      <c r="A14" s="455" t="s">
        <v>147</v>
      </c>
      <c r="B14" s="552">
        <f>BCThuNhap_06203!B14</f>
        <v>46301</v>
      </c>
      <c r="C14" s="552"/>
      <c r="D14" s="552"/>
      <c r="E14" s="552"/>
    </row>
    <row r="17" spans="1:5" ht="45.4" customHeight="1">
      <c r="A17" s="457" t="s">
        <v>148</v>
      </c>
      <c r="B17" s="457" t="s">
        <v>149</v>
      </c>
      <c r="C17" s="457" t="s">
        <v>150</v>
      </c>
      <c r="D17" s="458" t="s">
        <v>1116</v>
      </c>
      <c r="E17" s="458" t="s">
        <v>1115</v>
      </c>
    </row>
    <row r="18" spans="1:5" s="463" customFormat="1" ht="42" customHeight="1">
      <c r="A18" s="459" t="s">
        <v>810</v>
      </c>
      <c r="B18" s="460" t="s">
        <v>51</v>
      </c>
      <c r="C18" s="461"/>
      <c r="D18" s="462"/>
      <c r="E18" s="462"/>
    </row>
    <row r="19" spans="1:5" ht="37.5" customHeight="1">
      <c r="A19" s="464" t="s">
        <v>811</v>
      </c>
      <c r="B19" s="465" t="s">
        <v>16</v>
      </c>
      <c r="C19" s="466"/>
      <c r="D19" s="478">
        <f>BCThuNhap_06203!D73</f>
        <v>-640547137</v>
      </c>
      <c r="E19" s="469">
        <v>1552642088</v>
      </c>
    </row>
    <row r="20" spans="1:5" ht="63.4" customHeight="1">
      <c r="A20" s="464" t="s">
        <v>812</v>
      </c>
      <c r="B20" s="465" t="s">
        <v>17</v>
      </c>
      <c r="C20" s="466"/>
      <c r="D20" s="478">
        <f>+D21+D22</f>
        <v>781787991</v>
      </c>
      <c r="E20" s="469">
        <v>161602691</v>
      </c>
    </row>
    <row r="21" spans="1:5" ht="58.9" customHeight="1">
      <c r="A21" s="464" t="s">
        <v>813</v>
      </c>
      <c r="B21" s="465" t="s">
        <v>18</v>
      </c>
      <c r="C21" s="466"/>
      <c r="D21" s="467">
        <f>-BCThuNhap_06203!D71</f>
        <v>868528256</v>
      </c>
      <c r="E21" s="467">
        <v>119385468</v>
      </c>
    </row>
    <row r="22" spans="1:5" ht="42" customHeight="1">
      <c r="A22" s="464" t="s">
        <v>814</v>
      </c>
      <c r="B22" s="465" t="s">
        <v>27</v>
      </c>
      <c r="C22" s="466"/>
      <c r="D22" s="467">
        <f>BCTinhHinhTaiChinh_06105!D53-BCTinhHinhTaiChinh_06105!E53-(BCTinhHinhTaiChinh_06105!D58-BCTinhHinhTaiChinh_06105!E58)+BCTinhHinhTaiChinh_06105!D71-BCTinhHinhTaiChinh_06105!E71</f>
        <v>-86740265</v>
      </c>
      <c r="E22" s="467">
        <v>42217223</v>
      </c>
    </row>
    <row r="23" spans="1:5" ht="57.4" customHeight="1">
      <c r="A23" s="464" t="s">
        <v>815</v>
      </c>
      <c r="B23" s="465" t="s">
        <v>28</v>
      </c>
      <c r="C23" s="466"/>
      <c r="D23" s="478">
        <f>+D19+D20</f>
        <v>141240854</v>
      </c>
      <c r="E23" s="478">
        <v>1714244779</v>
      </c>
    </row>
    <row r="24" spans="1:5" ht="42" customHeight="1">
      <c r="A24" s="464" t="s">
        <v>816</v>
      </c>
      <c r="B24" s="465" t="s">
        <v>34</v>
      </c>
      <c r="C24" s="466"/>
      <c r="D24" s="467">
        <f>IF((BCTaiSan_06027!D26-BCTaiSan_06027!E26+BCLCGT_06262!D21)&gt;0,-(BCTaiSan_06027!D26-BCTaiSan_06027!E26+BCLCGT_06262!D21),-(BCTaiSan_06027!D26-BCTaiSan_06027!E26+BCLCGT_06262!D21))</f>
        <v>0</v>
      </c>
      <c r="E24" s="467">
        <v>-45936737791</v>
      </c>
    </row>
    <row r="25" spans="1:5" ht="58.9" customHeight="1">
      <c r="A25" s="464" t="s">
        <v>817</v>
      </c>
      <c r="B25" s="465" t="s">
        <v>29</v>
      </c>
      <c r="C25" s="466"/>
      <c r="D25" s="467">
        <f>IF((BCTinhHinhTaiChinh_06105!D34-BCTinhHinhTaiChinh_06105!E34)&gt;0,-(BCTinhHinhTaiChinh_06105!D34-BCTinhHinhTaiChinh_06105!E34),-(BCTinhHinhTaiChinh_06105!D34-BCTinhHinhTaiChinh_06105!E34))</f>
        <v>0</v>
      </c>
      <c r="E25" s="467">
        <v>0</v>
      </c>
    </row>
    <row r="26" spans="1:5" ht="60.4" customHeight="1">
      <c r="A26" s="464" t="s">
        <v>818</v>
      </c>
      <c r="B26" s="465" t="s">
        <v>30</v>
      </c>
      <c r="C26" s="466"/>
      <c r="D26" s="467">
        <f>IF((BCTaiSan_06027!D33-BCTaiSan_06027!E33+BCTaiSan_06027!D36-BCTaiSan_06027!E36)&gt;0,-(BCTaiSan_06027!D33-BCTaiSan_06027!E33+BCTaiSan_06027!D36-BCTaiSan_06027!E36),-(BCTaiSan_06027!D33-BCTaiSan_06027!E33+BCTaiSan_06027!D36-BCTaiSan_06027!E36))</f>
        <v>49547977</v>
      </c>
      <c r="E26" s="467">
        <v>-1008712851</v>
      </c>
    </row>
    <row r="27" spans="1:5" ht="42" customHeight="1">
      <c r="A27" s="464" t="s">
        <v>819</v>
      </c>
      <c r="B27" s="465" t="s">
        <v>31</v>
      </c>
      <c r="C27" s="466"/>
      <c r="D27" s="467">
        <f>IF((BCTaiSan_06027!D40-BCTaiSan_06027!E40)&gt;0,-(BCTaiSan_06027!D40-BCTaiSan_06027!E40),-(BCTaiSan_06027!D40-BCTaiSan_06027!E40))</f>
        <v>0</v>
      </c>
      <c r="E27" s="467">
        <v>0</v>
      </c>
    </row>
    <row r="28" spans="1:5" ht="42" customHeight="1">
      <c r="A28" s="464" t="s">
        <v>820</v>
      </c>
      <c r="B28" s="465" t="s">
        <v>32</v>
      </c>
      <c r="C28" s="466"/>
      <c r="D28" s="467"/>
      <c r="E28" s="467"/>
    </row>
    <row r="29" spans="1:5" ht="51" customHeight="1">
      <c r="A29" s="464" t="s">
        <v>821</v>
      </c>
      <c r="B29" s="465" t="s">
        <v>26</v>
      </c>
      <c r="C29" s="466"/>
      <c r="D29" s="467">
        <f>BCTaiSan_06027!D44-BCTaiSan_06027!E44</f>
        <v>0</v>
      </c>
      <c r="E29" s="467">
        <v>0</v>
      </c>
    </row>
    <row r="30" spans="1:5" ht="75" customHeight="1">
      <c r="A30" s="464" t="s">
        <v>822</v>
      </c>
      <c r="B30" s="465" t="s">
        <v>25</v>
      </c>
      <c r="C30" s="466"/>
      <c r="D30" s="467">
        <f>BCTaiSan_06027!D49-BCTaiSan_06027!E49</f>
        <v>74194</v>
      </c>
      <c r="E30" s="467">
        <v>0</v>
      </c>
    </row>
    <row r="31" spans="1:5" ht="47.65" customHeight="1">
      <c r="A31" s="464" t="s">
        <v>823</v>
      </c>
      <c r="B31" s="465" t="s">
        <v>24</v>
      </c>
      <c r="C31" s="466"/>
      <c r="D31" s="467">
        <f>BCTaiSan_06027!D50-BCTaiSan_06027!E50</f>
        <v>0</v>
      </c>
      <c r="E31" s="467">
        <v>0</v>
      </c>
    </row>
    <row r="32" spans="1:5" ht="57" customHeight="1">
      <c r="A32" s="464" t="s">
        <v>882</v>
      </c>
      <c r="B32" s="465" t="s">
        <v>23</v>
      </c>
      <c r="C32" s="466"/>
      <c r="D32" s="467">
        <f>BCTaiSan_06027!D48-BCTaiSan_06027!E48</f>
        <v>41029</v>
      </c>
      <c r="E32" s="467">
        <v>168600926</v>
      </c>
    </row>
    <row r="33" spans="1:8" ht="53.65" customHeight="1">
      <c r="A33" s="464" t="s">
        <v>824</v>
      </c>
      <c r="B33" s="465" t="s">
        <v>22</v>
      </c>
      <c r="C33" s="466"/>
      <c r="D33" s="467">
        <f>BCTaiSan_06027!D47-BCTaiSan_06027!E47</f>
        <v>-10993033</v>
      </c>
      <c r="E33" s="467">
        <v>-13570823</v>
      </c>
    </row>
    <row r="34" spans="1:8" ht="55.15" customHeight="1">
      <c r="A34" s="464" t="s">
        <v>825</v>
      </c>
      <c r="B34" s="465" t="s">
        <v>33</v>
      </c>
      <c r="C34" s="466"/>
      <c r="D34" s="467">
        <f>BCTaiSan_06027!D46-BCTaiSan_06027!E46</f>
        <v>90439</v>
      </c>
      <c r="E34" s="467">
        <v>0</v>
      </c>
    </row>
    <row r="35" spans="1:8" ht="39.4" customHeight="1">
      <c r="A35" s="464" t="s">
        <v>826</v>
      </c>
      <c r="B35" s="465" t="s">
        <v>827</v>
      </c>
      <c r="C35" s="466"/>
      <c r="D35" s="467">
        <f>+BCTinhHinhTaiChinh_06105!D58-BCTinhHinhTaiChinh_06105!E58</f>
        <v>5543485</v>
      </c>
      <c r="E35" s="467">
        <v>-1000000</v>
      </c>
    </row>
    <row r="36" spans="1:8" ht="56.25" customHeight="1">
      <c r="A36" s="468" t="s">
        <v>828</v>
      </c>
      <c r="B36" s="465" t="s">
        <v>829</v>
      </c>
      <c r="C36" s="466"/>
      <c r="D36" s="467">
        <f>BCTinhHinhTaiChinh_06105!D63-BCTinhHinhTaiChinh_06105!E63</f>
        <v>-1307235</v>
      </c>
      <c r="E36" s="467">
        <v>37314846</v>
      </c>
    </row>
    <row r="37" spans="1:8" ht="48" customHeight="1">
      <c r="A37" s="464" t="s">
        <v>830</v>
      </c>
      <c r="B37" s="465" t="s">
        <v>831</v>
      </c>
      <c r="C37" s="466"/>
      <c r="D37" s="467">
        <v>0</v>
      </c>
      <c r="E37" s="467">
        <v>0</v>
      </c>
    </row>
    <row r="38" spans="1:8" s="463" customFormat="1" ht="52.15" customHeight="1">
      <c r="A38" s="459" t="s">
        <v>832</v>
      </c>
      <c r="B38" s="460" t="s">
        <v>833</v>
      </c>
      <c r="C38" s="461"/>
      <c r="D38" s="477">
        <f>+D23+D25+D26+D27+D28+D29+D30+D31+D32+D33+D34+D35+D36+D37+D24</f>
        <v>184237710</v>
      </c>
      <c r="E38" s="462">
        <v>-45039860914</v>
      </c>
    </row>
    <row r="39" spans="1:8" s="463" customFormat="1" ht="42" customHeight="1">
      <c r="A39" s="459" t="s">
        <v>834</v>
      </c>
      <c r="B39" s="460" t="s">
        <v>61</v>
      </c>
      <c r="C39" s="461"/>
      <c r="D39" s="462"/>
      <c r="E39" s="462"/>
    </row>
    <row r="40" spans="1:8" ht="42" customHeight="1">
      <c r="A40" s="464" t="s">
        <v>835</v>
      </c>
      <c r="B40" s="465" t="s">
        <v>20</v>
      </c>
      <c r="C40" s="466"/>
      <c r="D40" s="467">
        <f>BCKetQuaHoatDong_06028!D66</f>
        <v>116123156</v>
      </c>
      <c r="E40" s="467">
        <v>223673451509</v>
      </c>
    </row>
    <row r="41" spans="1:8" ht="42" customHeight="1">
      <c r="A41" s="464" t="s">
        <v>836</v>
      </c>
      <c r="B41" s="465" t="s">
        <v>19</v>
      </c>
      <c r="C41" s="466"/>
      <c r="D41" s="467">
        <f>BCKetQuaHoatDong_06028!D67</f>
        <v>-192619042</v>
      </c>
      <c r="E41" s="467">
        <v>-173111113500</v>
      </c>
    </row>
    <row r="42" spans="1:8" ht="42" customHeight="1">
      <c r="A42" s="464" t="s">
        <v>837</v>
      </c>
      <c r="B42" s="465" t="s">
        <v>838</v>
      </c>
      <c r="C42" s="466"/>
      <c r="D42" s="467">
        <v>0</v>
      </c>
      <c r="E42" s="467">
        <v>0</v>
      </c>
    </row>
    <row r="43" spans="1:8" ht="42" customHeight="1">
      <c r="A43" s="464" t="s">
        <v>839</v>
      </c>
      <c r="B43" s="465" t="s">
        <v>840</v>
      </c>
      <c r="C43" s="466"/>
      <c r="D43" s="467">
        <v>0</v>
      </c>
      <c r="E43" s="467">
        <v>0</v>
      </c>
    </row>
    <row r="44" spans="1:8" ht="42" customHeight="1">
      <c r="A44" s="464" t="s">
        <v>841</v>
      </c>
      <c r="B44" s="465" t="s">
        <v>842</v>
      </c>
      <c r="C44" s="466"/>
      <c r="D44" s="467">
        <v>0</v>
      </c>
      <c r="E44" s="467">
        <v>0</v>
      </c>
    </row>
    <row r="45" spans="1:8" ht="55.5" customHeight="1">
      <c r="A45" s="459" t="s">
        <v>843</v>
      </c>
      <c r="B45" s="460" t="s">
        <v>21</v>
      </c>
      <c r="C45" s="466"/>
      <c r="D45" s="462">
        <f>+D40+D41+D42-D43-D44</f>
        <v>-76495886</v>
      </c>
      <c r="E45" s="462">
        <v>50562338009</v>
      </c>
    </row>
    <row r="46" spans="1:8" s="463" customFormat="1" ht="52.5" customHeight="1">
      <c r="A46" s="459" t="s">
        <v>844</v>
      </c>
      <c r="B46" s="460" t="s">
        <v>49</v>
      </c>
      <c r="C46" s="461"/>
      <c r="D46" s="462">
        <f>+D38+D45</f>
        <v>107741824</v>
      </c>
      <c r="E46" s="462">
        <v>5522477095</v>
      </c>
      <c r="H46" s="486">
        <f>+D46-D63</f>
        <v>12132235977</v>
      </c>
    </row>
    <row r="47" spans="1:8" s="463" customFormat="1" ht="53.65" customHeight="1">
      <c r="A47" s="459" t="s">
        <v>845</v>
      </c>
      <c r="B47" s="460" t="s">
        <v>846</v>
      </c>
      <c r="C47" s="461"/>
      <c r="D47" s="469">
        <v>0</v>
      </c>
      <c r="E47" s="462">
        <v>0</v>
      </c>
    </row>
    <row r="48" spans="1:8" ht="47.65" customHeight="1">
      <c r="A48" s="464" t="s">
        <v>847</v>
      </c>
      <c r="B48" s="465" t="s">
        <v>848</v>
      </c>
      <c r="C48" s="466"/>
      <c r="D48" s="467">
        <f>+D49+D53</f>
        <v>19126245434</v>
      </c>
      <c r="E48" s="467">
        <v>13603768339</v>
      </c>
    </row>
    <row r="49" spans="1:5" ht="61.15" customHeight="1">
      <c r="A49" s="470" t="s">
        <v>849</v>
      </c>
      <c r="B49" s="465" t="s">
        <v>850</v>
      </c>
      <c r="C49" s="466"/>
      <c r="D49" s="467">
        <f>+D50+D51</f>
        <v>19025129589</v>
      </c>
      <c r="E49" s="467">
        <v>13489081671</v>
      </c>
    </row>
    <row r="50" spans="1:5" ht="42" customHeight="1">
      <c r="A50" s="471" t="s">
        <v>851</v>
      </c>
      <c r="B50" s="472" t="s">
        <v>852</v>
      </c>
      <c r="C50" s="466"/>
      <c r="D50" s="467">
        <f>E58</f>
        <v>325129589</v>
      </c>
      <c r="E50" s="467">
        <v>289081671</v>
      </c>
    </row>
    <row r="51" spans="1:5" ht="42" customHeight="1">
      <c r="A51" s="473" t="s">
        <v>853</v>
      </c>
      <c r="B51" s="472" t="s">
        <v>854</v>
      </c>
      <c r="C51" s="466"/>
      <c r="D51" s="467">
        <f>E59</f>
        <v>18700000000</v>
      </c>
      <c r="E51" s="467">
        <v>13200000000</v>
      </c>
    </row>
    <row r="52" spans="1:5" ht="45" customHeight="1">
      <c r="A52" s="471" t="s">
        <v>855</v>
      </c>
      <c r="B52" s="472" t="s">
        <v>856</v>
      </c>
      <c r="C52" s="466"/>
      <c r="D52" s="467">
        <f>+E60</f>
        <v>0</v>
      </c>
      <c r="E52" s="467">
        <v>0</v>
      </c>
    </row>
    <row r="53" spans="1:5" ht="42" customHeight="1">
      <c r="A53" s="464" t="s">
        <v>857</v>
      </c>
      <c r="B53" s="465" t="s">
        <v>858</v>
      </c>
      <c r="C53" s="466"/>
      <c r="D53" s="467">
        <f>E61</f>
        <v>101115845</v>
      </c>
      <c r="E53" s="467">
        <v>114686668</v>
      </c>
    </row>
    <row r="54" spans="1:5" ht="42" customHeight="1">
      <c r="A54" s="464" t="s">
        <v>859</v>
      </c>
      <c r="B54" s="465" t="s">
        <v>860</v>
      </c>
      <c r="C54" s="466"/>
      <c r="D54" s="467">
        <f>E62</f>
        <v>0</v>
      </c>
      <c r="E54" s="467">
        <v>0</v>
      </c>
    </row>
    <row r="55" spans="1:5" s="463" customFormat="1" ht="57" customHeight="1">
      <c r="A55" s="459" t="s">
        <v>861</v>
      </c>
      <c r="B55" s="460" t="s">
        <v>862</v>
      </c>
      <c r="C55" s="461"/>
      <c r="D55" s="462">
        <f>+D56</f>
        <v>7101751281</v>
      </c>
      <c r="E55" s="462">
        <v>19126245434</v>
      </c>
    </row>
    <row r="56" spans="1:5" ht="42" customHeight="1">
      <c r="A56" s="464" t="s">
        <v>863</v>
      </c>
      <c r="B56" s="465" t="s">
        <v>864</v>
      </c>
      <c r="C56" s="466"/>
      <c r="D56" s="467">
        <f>D57+D61+D62</f>
        <v>7101751281</v>
      </c>
      <c r="E56" s="467">
        <v>19126245434</v>
      </c>
    </row>
    <row r="57" spans="1:5" ht="61.15" customHeight="1">
      <c r="A57" s="464" t="s">
        <v>849</v>
      </c>
      <c r="B57" s="465" t="s">
        <v>865</v>
      </c>
      <c r="C57" s="466"/>
      <c r="D57" s="467">
        <f>+D58+D59+D60</f>
        <v>7082656455</v>
      </c>
      <c r="E57" s="467">
        <v>19025129589</v>
      </c>
    </row>
    <row r="58" spans="1:5" ht="42" customHeight="1">
      <c r="A58" s="471" t="s">
        <v>851</v>
      </c>
      <c r="B58" s="472" t="s">
        <v>866</v>
      </c>
      <c r="C58" s="466"/>
      <c r="D58" s="467">
        <f>BCTaiSan_06027!D24</f>
        <v>382656455</v>
      </c>
      <c r="E58" s="467">
        <v>325129589</v>
      </c>
    </row>
    <row r="59" spans="1:5" ht="42" customHeight="1">
      <c r="A59" s="473" t="s">
        <v>853</v>
      </c>
      <c r="B59" s="472" t="s">
        <v>867</v>
      </c>
      <c r="C59" s="466"/>
      <c r="D59" s="467">
        <f>BCTaiSan_06027!D25</f>
        <v>6700000000</v>
      </c>
      <c r="E59" s="467">
        <v>18700000000</v>
      </c>
    </row>
    <row r="60" spans="1:5" ht="47.65" customHeight="1">
      <c r="A60" s="471" t="s">
        <v>855</v>
      </c>
      <c r="B60" s="472" t="s">
        <v>868</v>
      </c>
      <c r="C60" s="466"/>
      <c r="D60" s="467"/>
      <c r="E60" s="467"/>
    </row>
    <row r="61" spans="1:5" ht="55.15" customHeight="1">
      <c r="A61" s="464" t="s">
        <v>869</v>
      </c>
      <c r="B61" s="465" t="s">
        <v>870</v>
      </c>
      <c r="C61" s="466"/>
      <c r="D61" s="467">
        <f>BCTaiSan_06027!D22+BCTaiSan_06027!D23</f>
        <v>19094826</v>
      </c>
      <c r="E61" s="467">
        <v>101115845</v>
      </c>
    </row>
    <row r="62" spans="1:5" ht="39.75" customHeight="1">
      <c r="A62" s="464" t="s">
        <v>871</v>
      </c>
      <c r="B62" s="465" t="s">
        <v>872</v>
      </c>
      <c r="C62" s="466"/>
      <c r="D62" s="467">
        <v>0</v>
      </c>
      <c r="E62" s="467">
        <v>0</v>
      </c>
    </row>
    <row r="63" spans="1:5" s="463" customFormat="1" ht="62.65" customHeight="1">
      <c r="A63" s="459" t="s">
        <v>873</v>
      </c>
      <c r="B63" s="460" t="s">
        <v>874</v>
      </c>
      <c r="C63" s="461"/>
      <c r="D63" s="462">
        <f>D55-D48</f>
        <v>-12024494153</v>
      </c>
      <c r="E63" s="462">
        <v>5522477095</v>
      </c>
    </row>
    <row r="64" spans="1:5" s="463" customFormat="1" ht="27.75" customHeight="1">
      <c r="A64" s="459" t="s">
        <v>875</v>
      </c>
      <c r="B64" s="460" t="s">
        <v>876</v>
      </c>
      <c r="C64" s="461"/>
      <c r="D64" s="462">
        <v>0</v>
      </c>
      <c r="E64" s="462">
        <v>0</v>
      </c>
    </row>
    <row r="65" spans="1:5" ht="42.75" customHeight="1">
      <c r="A65" s="550" t="s">
        <v>883</v>
      </c>
      <c r="B65" s="551"/>
      <c r="C65" s="551"/>
      <c r="D65" s="551"/>
      <c r="E65" s="551"/>
    </row>
    <row r="67" spans="1:5" ht="12.75" customHeight="1">
      <c r="A67" s="548" t="s">
        <v>877</v>
      </c>
      <c r="B67" s="548"/>
      <c r="C67" s="474"/>
      <c r="D67" s="474" t="s">
        <v>878</v>
      </c>
      <c r="E67" s="474"/>
    </row>
    <row r="68" spans="1:5">
      <c r="A68" s="475"/>
      <c r="B68" s="475"/>
      <c r="C68" s="475"/>
      <c r="D68" s="475"/>
      <c r="E68" s="475"/>
    </row>
    <row r="69" spans="1:5">
      <c r="A69" s="475"/>
      <c r="B69" s="475"/>
      <c r="C69" s="475"/>
      <c r="D69" s="475"/>
      <c r="E69" s="475"/>
    </row>
    <row r="70" spans="1:5">
      <c r="A70" s="475"/>
      <c r="B70" s="475"/>
      <c r="C70" s="475"/>
      <c r="D70" s="475"/>
      <c r="E70" s="475"/>
    </row>
    <row r="71" spans="1:5">
      <c r="A71" s="475"/>
      <c r="B71" s="475"/>
      <c r="C71" s="475"/>
      <c r="D71" s="475"/>
      <c r="E71" s="475"/>
    </row>
    <row r="72" spans="1:5">
      <c r="A72" s="475"/>
      <c r="B72" s="475"/>
      <c r="C72" s="475"/>
      <c r="D72" s="475"/>
      <c r="E72" s="475"/>
    </row>
    <row r="73" spans="1:5">
      <c r="A73" s="475"/>
      <c r="B73" s="475"/>
      <c r="C73" s="475"/>
      <c r="D73" s="475"/>
      <c r="E73" s="475"/>
    </row>
    <row r="74" spans="1:5">
      <c r="A74" s="475"/>
      <c r="B74" s="475"/>
      <c r="C74" s="475"/>
      <c r="D74" s="475"/>
      <c r="E74" s="475"/>
    </row>
    <row r="75" spans="1:5">
      <c r="A75" s="475"/>
      <c r="B75" s="475"/>
      <c r="C75" s="475"/>
      <c r="D75" s="475"/>
      <c r="E75" s="475"/>
    </row>
    <row r="76" spans="1:5" ht="14.25">
      <c r="A76" s="548" t="s">
        <v>930</v>
      </c>
      <c r="B76" s="548"/>
      <c r="C76" s="549" t="s">
        <v>800</v>
      </c>
      <c r="D76" s="549"/>
      <c r="E76" s="479" t="s">
        <v>1124</v>
      </c>
    </row>
    <row r="77" spans="1:5" ht="16.899999999999999" customHeight="1">
      <c r="A77" s="548" t="s">
        <v>879</v>
      </c>
      <c r="B77" s="548"/>
      <c r="C77" s="549" t="s">
        <v>880</v>
      </c>
      <c r="D77" s="549"/>
      <c r="E77" s="480" t="s">
        <v>881</v>
      </c>
    </row>
    <row r="78" spans="1:5" ht="28.5" customHeight="1">
      <c r="A78" s="547"/>
      <c r="B78" s="547"/>
      <c r="E78" s="476"/>
    </row>
  </sheetData>
  <mergeCells count="19">
    <mergeCell ref="A65:E65"/>
    <mergeCell ref="B14:E14"/>
    <mergeCell ref="A1:E1"/>
    <mergeCell ref="A2:E2"/>
    <mergeCell ref="A3:E3"/>
    <mergeCell ref="A4:E4"/>
    <mergeCell ref="B7:E7"/>
    <mergeCell ref="B8:E8"/>
    <mergeCell ref="B9:E9"/>
    <mergeCell ref="B10:E10"/>
    <mergeCell ref="B11:E11"/>
    <mergeCell ref="B12:E12"/>
    <mergeCell ref="B13:E13"/>
    <mergeCell ref="A78:B78"/>
    <mergeCell ref="A67:B67"/>
    <mergeCell ref="A76:B76"/>
    <mergeCell ref="C76:D76"/>
    <mergeCell ref="A77:B77"/>
    <mergeCell ref="C77:D77"/>
  </mergeCells>
  <printOptions horizontalCentered="1"/>
  <pageMargins left="0.22" right="0.18" top="0.35" bottom="0.5" header="0.3" footer="0.3"/>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Q1173"/>
  <sheetViews>
    <sheetView topLeftCell="A66" zoomScale="95" zoomScaleNormal="95" workbookViewId="0">
      <selection activeCell="D68" sqref="D68"/>
    </sheetView>
  </sheetViews>
  <sheetFormatPr defaultColWidth="9.140625" defaultRowHeight="14.25"/>
  <cols>
    <col min="1" max="1" width="9.140625" style="412"/>
    <col min="2" max="2" width="46" style="435" customWidth="1"/>
    <col min="3" max="3" width="9.140625" style="412"/>
    <col min="4" max="4" width="23.140625" style="434" customWidth="1"/>
    <col min="5" max="5" width="21.140625" style="434" customWidth="1"/>
    <col min="6" max="6" width="28.28515625" style="434" customWidth="1"/>
    <col min="7" max="7" width="22.42578125" style="411" hidden="1" customWidth="1"/>
    <col min="8" max="8" width="18" style="411" hidden="1" customWidth="1"/>
    <col min="9" max="9" width="3" style="412" hidden="1" customWidth="1"/>
    <col min="10" max="10" width="0" style="412" hidden="1" customWidth="1"/>
    <col min="11" max="11" width="15.42578125" style="412" hidden="1" customWidth="1"/>
    <col min="12" max="12" width="15.28515625" style="412" hidden="1" customWidth="1"/>
    <col min="13" max="13" width="19" style="412" hidden="1" customWidth="1"/>
    <col min="14" max="14" width="0" style="412" hidden="1" customWidth="1"/>
    <col min="15" max="15" width="9.140625" style="412" hidden="1" customWidth="1"/>
    <col min="16" max="16" width="2" style="412" hidden="1" customWidth="1"/>
    <col min="17" max="17" width="18.85546875" style="412" bestFit="1" customWidth="1"/>
    <col min="18" max="16384" width="9.140625" style="412"/>
  </cols>
  <sheetData>
    <row r="1" spans="1:7" ht="23.25" customHeight="1">
      <c r="A1" s="539" t="s">
        <v>743</v>
      </c>
      <c r="B1" s="539"/>
      <c r="C1" s="539"/>
      <c r="D1" s="539"/>
      <c r="E1" s="539"/>
      <c r="F1" s="539"/>
      <c r="G1" s="383"/>
    </row>
    <row r="2" spans="1:7" ht="60" customHeight="1">
      <c r="A2" s="540" t="s">
        <v>774</v>
      </c>
      <c r="B2" s="540"/>
      <c r="C2" s="540"/>
      <c r="D2" s="540"/>
      <c r="E2" s="540"/>
      <c r="F2" s="540"/>
    </row>
    <row r="3" spans="1:7" ht="15" customHeight="1">
      <c r="A3" s="560" t="s">
        <v>640</v>
      </c>
      <c r="B3" s="560"/>
      <c r="C3" s="560"/>
      <c r="D3" s="560"/>
      <c r="E3" s="560"/>
      <c r="F3" s="560"/>
    </row>
    <row r="4" spans="1:7">
      <c r="A4" s="560"/>
      <c r="B4" s="560"/>
      <c r="C4" s="560"/>
      <c r="D4" s="560"/>
      <c r="E4" s="560"/>
      <c r="F4" s="560"/>
    </row>
    <row r="5" spans="1:7">
      <c r="A5" s="530" t="s">
        <v>1165</v>
      </c>
      <c r="B5" s="530"/>
      <c r="C5" s="530"/>
      <c r="D5" s="530"/>
      <c r="E5" s="530"/>
      <c r="F5" s="530"/>
    </row>
    <row r="6" spans="1:7">
      <c r="A6" s="370"/>
      <c r="B6" s="297"/>
      <c r="C6" s="370"/>
      <c r="D6" s="370"/>
      <c r="E6" s="370"/>
      <c r="F6" s="172"/>
    </row>
    <row r="7" spans="1:7" ht="15" customHeight="1">
      <c r="A7" s="541" t="s">
        <v>426</v>
      </c>
      <c r="B7" s="541"/>
      <c r="C7" s="535" t="s">
        <v>1117</v>
      </c>
      <c r="D7" s="535"/>
      <c r="E7" s="535"/>
      <c r="F7" s="535"/>
    </row>
    <row r="8" spans="1:7" ht="15" customHeight="1">
      <c r="A8" s="543" t="s">
        <v>425</v>
      </c>
      <c r="B8" s="543"/>
      <c r="C8" s="536" t="s">
        <v>1119</v>
      </c>
      <c r="D8" s="536"/>
      <c r="E8" s="536"/>
      <c r="F8" s="536"/>
    </row>
    <row r="9" spans="1:7" ht="15" customHeight="1">
      <c r="A9" s="541" t="s">
        <v>489</v>
      </c>
      <c r="B9" s="541"/>
      <c r="C9" s="535" t="s">
        <v>1121</v>
      </c>
      <c r="D9" s="535"/>
      <c r="E9" s="535"/>
      <c r="F9" s="535"/>
    </row>
    <row r="10" spans="1:7" ht="15" customHeight="1">
      <c r="A10" s="545" t="s">
        <v>582</v>
      </c>
      <c r="B10" s="545"/>
      <c r="C10" s="536" t="s">
        <v>1123</v>
      </c>
      <c r="D10" s="536"/>
      <c r="E10" s="536"/>
      <c r="F10" s="536"/>
    </row>
    <row r="11" spans="1:7" ht="15" customHeight="1">
      <c r="A11" s="541" t="s">
        <v>490</v>
      </c>
      <c r="B11" s="541"/>
      <c r="C11" s="535" t="s">
        <v>590</v>
      </c>
      <c r="D11" s="535"/>
      <c r="E11" s="535"/>
      <c r="F11" s="535"/>
    </row>
    <row r="12" spans="1:7" ht="15" customHeight="1">
      <c r="A12" s="546" t="s">
        <v>491</v>
      </c>
      <c r="B12" s="546"/>
      <c r="C12" s="536" t="s">
        <v>591</v>
      </c>
      <c r="D12" s="536"/>
      <c r="E12" s="536"/>
      <c r="F12" s="536"/>
    </row>
    <row r="13" spans="1:7" ht="15" customHeight="1">
      <c r="A13" s="544" t="s">
        <v>146</v>
      </c>
      <c r="B13" s="544"/>
      <c r="C13" s="535" t="s">
        <v>1177</v>
      </c>
      <c r="D13" s="535"/>
      <c r="E13" s="535"/>
      <c r="F13" s="535"/>
    </row>
    <row r="14" spans="1:7">
      <c r="A14" s="542" t="s">
        <v>147</v>
      </c>
      <c r="B14" s="542"/>
      <c r="C14" s="561">
        <v>46301</v>
      </c>
      <c r="D14" s="561"/>
      <c r="E14" s="561"/>
      <c r="F14" s="561"/>
    </row>
    <row r="15" spans="1:7">
      <c r="A15" s="391" t="s">
        <v>777</v>
      </c>
      <c r="B15" s="392" t="s">
        <v>778</v>
      </c>
      <c r="C15" s="407"/>
      <c r="D15" s="408"/>
      <c r="E15" s="408"/>
      <c r="F15" s="408"/>
    </row>
    <row r="16" spans="1:7">
      <c r="A16" s="413" t="s">
        <v>61</v>
      </c>
      <c r="B16" s="414" t="s">
        <v>641</v>
      </c>
      <c r="C16" s="407"/>
      <c r="D16" s="408"/>
      <c r="E16" s="408"/>
      <c r="F16" s="408"/>
    </row>
    <row r="17" spans="1:16" ht="55.5" customHeight="1">
      <c r="A17" s="185" t="s">
        <v>298</v>
      </c>
      <c r="B17" s="185" t="s">
        <v>148</v>
      </c>
      <c r="C17" s="185" t="s">
        <v>300</v>
      </c>
      <c r="D17" s="309" t="s">
        <v>1166</v>
      </c>
      <c r="E17" s="309" t="s">
        <v>1162</v>
      </c>
      <c r="F17" s="184" t="s">
        <v>642</v>
      </c>
    </row>
    <row r="18" spans="1:16" ht="39" customHeight="1">
      <c r="A18" s="186" t="s">
        <v>51</v>
      </c>
      <c r="B18" s="182" t="s">
        <v>643</v>
      </c>
      <c r="C18" s="238" t="s">
        <v>644</v>
      </c>
      <c r="D18" s="239">
        <v>337744191</v>
      </c>
      <c r="E18" s="239">
        <v>464747759</v>
      </c>
      <c r="F18" s="239">
        <v>3371331499</v>
      </c>
      <c r="H18" s="415"/>
      <c r="I18" s="416"/>
      <c r="M18" s="416"/>
      <c r="N18" s="416"/>
      <c r="P18" s="412" t="s">
        <v>644</v>
      </c>
    </row>
    <row r="19" spans="1:16" ht="39" customHeight="1">
      <c r="A19" s="254">
        <v>1</v>
      </c>
      <c r="B19" s="181" t="s">
        <v>645</v>
      </c>
      <c r="C19" s="240" t="s">
        <v>646</v>
      </c>
      <c r="D19" s="179">
        <v>334946294</v>
      </c>
      <c r="E19" s="179">
        <v>463418123</v>
      </c>
      <c r="F19" s="179">
        <v>3348066789</v>
      </c>
      <c r="G19" s="415"/>
      <c r="H19" s="415"/>
      <c r="I19" s="416"/>
      <c r="M19" s="416"/>
      <c r="N19" s="416"/>
      <c r="P19" s="412" t="s">
        <v>646</v>
      </c>
    </row>
    <row r="20" spans="1:16" ht="39" customHeight="1">
      <c r="A20" s="254"/>
      <c r="B20" s="241" t="s">
        <v>603</v>
      </c>
      <c r="C20" s="240" t="s">
        <v>647</v>
      </c>
      <c r="D20" s="179">
        <v>0</v>
      </c>
      <c r="E20" s="179">
        <v>93000000</v>
      </c>
      <c r="F20" s="179">
        <v>118000000</v>
      </c>
      <c r="G20" s="415"/>
      <c r="H20" s="415"/>
      <c r="I20" s="416"/>
      <c r="M20" s="416"/>
      <c r="N20" s="416"/>
    </row>
    <row r="21" spans="1:16" ht="39" customHeight="1">
      <c r="A21" s="254"/>
      <c r="B21" s="241" t="s">
        <v>605</v>
      </c>
      <c r="C21" s="240" t="s">
        <v>648</v>
      </c>
      <c r="D21" s="179">
        <v>334946294</v>
      </c>
      <c r="E21" s="179">
        <v>370418123</v>
      </c>
      <c r="F21" s="179">
        <v>3230066789</v>
      </c>
      <c r="G21" s="415"/>
      <c r="H21" s="415"/>
      <c r="I21" s="416"/>
      <c r="M21" s="416"/>
      <c r="N21" s="416"/>
    </row>
    <row r="22" spans="1:16" ht="39" customHeight="1">
      <c r="A22" s="254">
        <v>2</v>
      </c>
      <c r="B22" s="181" t="s">
        <v>649</v>
      </c>
      <c r="C22" s="240" t="s">
        <v>650</v>
      </c>
      <c r="D22" s="417">
        <v>2797897</v>
      </c>
      <c r="E22" s="179">
        <v>1329636</v>
      </c>
      <c r="F22" s="179">
        <v>23264710</v>
      </c>
      <c r="H22" s="415"/>
      <c r="I22" s="416"/>
      <c r="M22" s="416"/>
      <c r="N22" s="416"/>
      <c r="P22" s="412" t="s">
        <v>650</v>
      </c>
    </row>
    <row r="23" spans="1:16" ht="39" customHeight="1">
      <c r="A23" s="254">
        <v>3</v>
      </c>
      <c r="B23" s="181" t="s">
        <v>651</v>
      </c>
      <c r="C23" s="240" t="s">
        <v>652</v>
      </c>
      <c r="D23" s="179">
        <v>0</v>
      </c>
      <c r="E23" s="179">
        <v>0</v>
      </c>
      <c r="F23" s="179">
        <v>0</v>
      </c>
      <c r="H23" s="415"/>
      <c r="I23" s="416"/>
      <c r="M23" s="416"/>
      <c r="N23" s="416"/>
      <c r="P23" s="412" t="s">
        <v>652</v>
      </c>
    </row>
    <row r="24" spans="1:16" ht="39" customHeight="1">
      <c r="A24" s="186" t="s">
        <v>61</v>
      </c>
      <c r="B24" s="182" t="s">
        <v>653</v>
      </c>
      <c r="C24" s="238" t="s">
        <v>654</v>
      </c>
      <c r="D24" s="239">
        <v>109763072</v>
      </c>
      <c r="E24" s="239">
        <v>112747168</v>
      </c>
      <c r="F24" s="239">
        <v>1001723826</v>
      </c>
      <c r="H24" s="415"/>
      <c r="I24" s="416"/>
      <c r="M24" s="416"/>
      <c r="N24" s="416"/>
      <c r="P24" s="412" t="s">
        <v>654</v>
      </c>
    </row>
    <row r="25" spans="1:16" ht="42.75" customHeight="1">
      <c r="A25" s="254">
        <v>1</v>
      </c>
      <c r="B25" s="298" t="s">
        <v>745</v>
      </c>
      <c r="C25" s="240" t="s">
        <v>655</v>
      </c>
      <c r="D25" s="179">
        <v>42242125</v>
      </c>
      <c r="E25" s="179">
        <v>43549360</v>
      </c>
      <c r="F25" s="242">
        <v>386711953</v>
      </c>
      <c r="H25" s="415"/>
      <c r="I25" s="416"/>
      <c r="M25" s="416"/>
      <c r="N25" s="416"/>
      <c r="P25" s="412" t="s">
        <v>655</v>
      </c>
    </row>
    <row r="26" spans="1:16" ht="48" customHeight="1">
      <c r="A26" s="254">
        <v>2</v>
      </c>
      <c r="B26" s="298" t="s">
        <v>746</v>
      </c>
      <c r="C26" s="240" t="s">
        <v>656</v>
      </c>
      <c r="D26" s="179">
        <v>20688227</v>
      </c>
      <c r="E26" s="179">
        <v>20782952</v>
      </c>
      <c r="F26" s="242">
        <v>186724152</v>
      </c>
      <c r="H26" s="415"/>
      <c r="I26" s="416"/>
      <c r="M26" s="416"/>
      <c r="N26" s="416"/>
      <c r="P26" s="412" t="s">
        <v>656</v>
      </c>
    </row>
    <row r="27" spans="1:16" ht="39" customHeight="1">
      <c r="A27" s="254"/>
      <c r="B27" s="243" t="s">
        <v>170</v>
      </c>
      <c r="C27" s="178" t="s">
        <v>657</v>
      </c>
      <c r="D27" s="179">
        <v>15000000</v>
      </c>
      <c r="E27" s="179">
        <v>15000000</v>
      </c>
      <c r="F27" s="242">
        <v>135000000</v>
      </c>
      <c r="H27" s="415"/>
      <c r="I27" s="416"/>
      <c r="M27" s="416"/>
      <c r="N27" s="416"/>
      <c r="P27" s="412" t="s">
        <v>657</v>
      </c>
    </row>
    <row r="28" spans="1:16" ht="39" customHeight="1">
      <c r="A28" s="254"/>
      <c r="B28" s="243" t="s">
        <v>658</v>
      </c>
      <c r="C28" s="178" t="s">
        <v>659</v>
      </c>
      <c r="D28" s="179">
        <v>0</v>
      </c>
      <c r="E28" s="179">
        <v>100000</v>
      </c>
      <c r="F28" s="179">
        <v>700000</v>
      </c>
      <c r="H28" s="415"/>
      <c r="I28" s="416"/>
      <c r="M28" s="416"/>
      <c r="N28" s="416"/>
      <c r="P28" s="412" t="s">
        <v>659</v>
      </c>
    </row>
    <row r="29" spans="1:16" ht="39" customHeight="1">
      <c r="A29" s="254"/>
      <c r="B29" s="243" t="s">
        <v>1160</v>
      </c>
      <c r="C29" s="178" t="s">
        <v>660</v>
      </c>
      <c r="D29" s="179">
        <v>188227</v>
      </c>
      <c r="E29" s="179">
        <v>182952</v>
      </c>
      <c r="F29" s="242">
        <v>1524152</v>
      </c>
      <c r="H29" s="415"/>
      <c r="I29" s="416"/>
      <c r="M29" s="416"/>
      <c r="N29" s="416"/>
      <c r="P29" s="412" t="s">
        <v>660</v>
      </c>
    </row>
    <row r="30" spans="1:16" ht="39" customHeight="1">
      <c r="A30" s="254"/>
      <c r="B30" s="243" t="s">
        <v>661</v>
      </c>
      <c r="C30" s="178" t="s">
        <v>662</v>
      </c>
      <c r="D30" s="179">
        <v>5500000</v>
      </c>
      <c r="E30" s="179">
        <v>5500000</v>
      </c>
      <c r="F30" s="242">
        <v>49500000</v>
      </c>
      <c r="H30" s="415"/>
      <c r="I30" s="416"/>
      <c r="M30" s="416"/>
      <c r="N30" s="416"/>
      <c r="P30" s="412" t="s">
        <v>662</v>
      </c>
    </row>
    <row r="31" spans="1:16" ht="75" customHeight="1">
      <c r="A31" s="254">
        <v>3</v>
      </c>
      <c r="B31" s="299" t="s">
        <v>663</v>
      </c>
      <c r="C31" s="240" t="s">
        <v>664</v>
      </c>
      <c r="D31" s="179">
        <v>29700000</v>
      </c>
      <c r="E31" s="179">
        <v>29700000</v>
      </c>
      <c r="F31" s="242">
        <v>267300000</v>
      </c>
      <c r="H31" s="415"/>
      <c r="I31" s="416"/>
      <c r="M31" s="416"/>
      <c r="N31" s="416"/>
      <c r="P31" s="412" t="s">
        <v>664</v>
      </c>
    </row>
    <row r="32" spans="1:16" ht="39" customHeight="1">
      <c r="A32" s="254"/>
      <c r="B32" s="300" t="s">
        <v>665</v>
      </c>
      <c r="C32" s="178" t="s">
        <v>666</v>
      </c>
      <c r="D32" s="179">
        <v>16500000</v>
      </c>
      <c r="E32" s="179">
        <v>16500000</v>
      </c>
      <c r="F32" s="242">
        <v>148500000</v>
      </c>
      <c r="H32" s="415"/>
      <c r="I32" s="416"/>
      <c r="M32" s="416"/>
      <c r="N32" s="416"/>
      <c r="P32" s="412" t="s">
        <v>666</v>
      </c>
    </row>
    <row r="33" spans="1:16" ht="39" customHeight="1">
      <c r="A33" s="254"/>
      <c r="B33" s="300" t="s">
        <v>667</v>
      </c>
      <c r="C33" s="178" t="s">
        <v>668</v>
      </c>
      <c r="D33" s="179">
        <v>13200000</v>
      </c>
      <c r="E33" s="179">
        <v>13200000</v>
      </c>
      <c r="F33" s="242">
        <v>118800000</v>
      </c>
      <c r="H33" s="415"/>
      <c r="I33" s="416"/>
      <c r="M33" s="416"/>
      <c r="N33" s="416"/>
      <c r="P33" s="412" t="s">
        <v>668</v>
      </c>
    </row>
    <row r="34" spans="1:16" ht="39" customHeight="1">
      <c r="A34" s="254">
        <v>4</v>
      </c>
      <c r="B34" s="181" t="s">
        <v>669</v>
      </c>
      <c r="C34" s="240" t="s">
        <v>670</v>
      </c>
      <c r="D34" s="179">
        <v>11539735</v>
      </c>
      <c r="E34" s="179">
        <v>11924392</v>
      </c>
      <c r="F34" s="242">
        <v>105011586</v>
      </c>
      <c r="H34" s="415"/>
      <c r="I34" s="416"/>
      <c r="M34" s="416"/>
      <c r="N34" s="416"/>
      <c r="P34" s="412" t="s">
        <v>670</v>
      </c>
    </row>
    <row r="35" spans="1:16" ht="81" customHeight="1">
      <c r="A35" s="254">
        <v>5</v>
      </c>
      <c r="B35" s="181" t="s">
        <v>671</v>
      </c>
      <c r="C35" s="240" t="s">
        <v>672</v>
      </c>
      <c r="D35" s="179">
        <v>5543485</v>
      </c>
      <c r="E35" s="179">
        <v>5665320</v>
      </c>
      <c r="F35" s="242">
        <v>51000012</v>
      </c>
      <c r="H35" s="415"/>
      <c r="I35" s="416"/>
      <c r="M35" s="416"/>
      <c r="N35" s="416"/>
      <c r="P35" s="412" t="s">
        <v>672</v>
      </c>
    </row>
    <row r="36" spans="1:16" ht="39" customHeight="1">
      <c r="A36" s="254"/>
      <c r="B36" s="106" t="s">
        <v>181</v>
      </c>
      <c r="C36" s="240" t="s">
        <v>673</v>
      </c>
      <c r="D36" s="179">
        <v>5543485</v>
      </c>
      <c r="E36" s="179">
        <v>5665320</v>
      </c>
      <c r="F36" s="242">
        <v>51000012</v>
      </c>
      <c r="H36" s="415"/>
      <c r="I36" s="416"/>
      <c r="M36" s="416"/>
      <c r="N36" s="416"/>
      <c r="P36" s="412" t="s">
        <v>673</v>
      </c>
    </row>
    <row r="37" spans="1:16" ht="39" customHeight="1">
      <c r="A37" s="254"/>
      <c r="B37" s="106" t="s">
        <v>402</v>
      </c>
      <c r="C37" s="240" t="s">
        <v>674</v>
      </c>
      <c r="D37" s="179">
        <v>0</v>
      </c>
      <c r="E37" s="179">
        <v>0</v>
      </c>
      <c r="F37" s="242">
        <v>0</v>
      </c>
      <c r="H37" s="415"/>
      <c r="I37" s="416"/>
      <c r="M37" s="416"/>
      <c r="N37" s="416"/>
      <c r="P37" s="412" t="s">
        <v>674</v>
      </c>
    </row>
    <row r="38" spans="1:16" ht="155.25" customHeight="1">
      <c r="A38" s="254">
        <v>6</v>
      </c>
      <c r="B38" s="299" t="s">
        <v>675</v>
      </c>
      <c r="C38" s="240" t="s">
        <v>676</v>
      </c>
      <c r="D38" s="179">
        <v>0</v>
      </c>
      <c r="E38" s="179">
        <v>0</v>
      </c>
      <c r="F38" s="242">
        <v>0</v>
      </c>
      <c r="H38" s="415"/>
      <c r="I38" s="416"/>
      <c r="M38" s="416"/>
      <c r="N38" s="416"/>
      <c r="P38" s="412" t="s">
        <v>676</v>
      </c>
    </row>
    <row r="39" spans="1:16" ht="39" customHeight="1">
      <c r="A39" s="254"/>
      <c r="B39" s="300" t="s">
        <v>677</v>
      </c>
      <c r="C39" s="178" t="s">
        <v>678</v>
      </c>
      <c r="D39" s="179">
        <v>0</v>
      </c>
      <c r="E39" s="179">
        <v>0</v>
      </c>
      <c r="F39" s="242">
        <v>0</v>
      </c>
      <c r="H39" s="415"/>
      <c r="I39" s="416"/>
      <c r="M39" s="416"/>
      <c r="N39" s="416"/>
      <c r="P39" s="412" t="s">
        <v>678</v>
      </c>
    </row>
    <row r="40" spans="1:16" ht="39" customHeight="1">
      <c r="A40" s="254"/>
      <c r="B40" s="300" t="s">
        <v>679</v>
      </c>
      <c r="C40" s="178" t="s">
        <v>680</v>
      </c>
      <c r="D40" s="179">
        <v>0</v>
      </c>
      <c r="E40" s="179">
        <v>0</v>
      </c>
      <c r="F40" s="242">
        <v>0</v>
      </c>
      <c r="H40" s="415"/>
      <c r="I40" s="416"/>
      <c r="M40" s="416"/>
      <c r="N40" s="416"/>
      <c r="P40" s="412" t="s">
        <v>680</v>
      </c>
    </row>
    <row r="41" spans="1:16" ht="48" customHeight="1">
      <c r="A41" s="254"/>
      <c r="B41" s="300" t="s">
        <v>681</v>
      </c>
      <c r="C41" s="178" t="s">
        <v>682</v>
      </c>
      <c r="D41" s="179">
        <v>0</v>
      </c>
      <c r="E41" s="179">
        <v>0</v>
      </c>
      <c r="F41" s="242">
        <v>0</v>
      </c>
      <c r="H41" s="415"/>
      <c r="I41" s="416"/>
      <c r="M41" s="416"/>
      <c r="N41" s="416"/>
      <c r="P41" s="412" t="s">
        <v>682</v>
      </c>
    </row>
    <row r="42" spans="1:16" ht="39" customHeight="1">
      <c r="A42" s="254"/>
      <c r="B42" s="106" t="s">
        <v>184</v>
      </c>
      <c r="C42" s="178" t="s">
        <v>683</v>
      </c>
      <c r="D42" s="179">
        <v>0</v>
      </c>
      <c r="E42" s="179">
        <v>0</v>
      </c>
      <c r="F42" s="242">
        <v>0</v>
      </c>
      <c r="H42" s="415"/>
      <c r="I42" s="416"/>
      <c r="M42" s="416"/>
      <c r="N42" s="416"/>
      <c r="P42" s="412" t="s">
        <v>683</v>
      </c>
    </row>
    <row r="43" spans="1:16" ht="39" customHeight="1">
      <c r="A43" s="254"/>
      <c r="B43" s="106" t="s">
        <v>927</v>
      </c>
      <c r="C43" s="178" t="s">
        <v>928</v>
      </c>
      <c r="D43" s="179">
        <v>0</v>
      </c>
      <c r="E43" s="179">
        <v>0</v>
      </c>
      <c r="F43" s="242">
        <v>0</v>
      </c>
      <c r="H43" s="415"/>
      <c r="I43" s="416"/>
      <c r="M43" s="416"/>
      <c r="N43" s="416"/>
    </row>
    <row r="44" spans="1:16" ht="63" customHeight="1">
      <c r="A44" s="254">
        <v>7</v>
      </c>
      <c r="B44" s="181" t="s">
        <v>684</v>
      </c>
      <c r="C44" s="240" t="s">
        <v>685</v>
      </c>
      <c r="D44" s="179">
        <v>0</v>
      </c>
      <c r="E44" s="179">
        <v>965644</v>
      </c>
      <c r="F44" s="179">
        <v>3362863</v>
      </c>
      <c r="H44" s="415"/>
      <c r="I44" s="416"/>
      <c r="M44" s="416"/>
      <c r="N44" s="416"/>
      <c r="P44" s="412" t="s">
        <v>685</v>
      </c>
    </row>
    <row r="45" spans="1:16" ht="39" customHeight="1">
      <c r="A45" s="254"/>
      <c r="B45" s="243" t="s">
        <v>686</v>
      </c>
      <c r="C45" s="178" t="s">
        <v>687</v>
      </c>
      <c r="D45" s="179">
        <v>0</v>
      </c>
      <c r="E45" s="179">
        <v>965644</v>
      </c>
      <c r="F45" s="179">
        <v>3362863</v>
      </c>
      <c r="H45" s="415"/>
      <c r="I45" s="416"/>
      <c r="M45" s="416"/>
      <c r="N45" s="416"/>
      <c r="P45" s="412" t="s">
        <v>687</v>
      </c>
    </row>
    <row r="46" spans="1:16" ht="39" customHeight="1">
      <c r="A46" s="254"/>
      <c r="B46" s="243" t="s">
        <v>162</v>
      </c>
      <c r="C46" s="178" t="s">
        <v>688</v>
      </c>
      <c r="D46" s="179">
        <v>0</v>
      </c>
      <c r="E46" s="179">
        <v>0</v>
      </c>
      <c r="F46" s="242">
        <v>0</v>
      </c>
      <c r="H46" s="415"/>
      <c r="I46" s="416"/>
      <c r="M46" s="416"/>
      <c r="N46" s="416"/>
      <c r="P46" s="412" t="s">
        <v>688</v>
      </c>
    </row>
    <row r="47" spans="1:16" ht="39" customHeight="1">
      <c r="A47" s="254"/>
      <c r="B47" s="243" t="s">
        <v>695</v>
      </c>
      <c r="C47" s="178" t="s">
        <v>802</v>
      </c>
      <c r="D47" s="179">
        <v>0</v>
      </c>
      <c r="E47" s="179">
        <v>0</v>
      </c>
      <c r="F47" s="242">
        <v>0</v>
      </c>
      <c r="H47" s="415"/>
      <c r="I47" s="416"/>
      <c r="M47" s="416"/>
      <c r="N47" s="416"/>
    </row>
    <row r="48" spans="1:16" ht="39" customHeight="1">
      <c r="A48" s="254">
        <v>8</v>
      </c>
      <c r="B48" s="298" t="s">
        <v>747</v>
      </c>
      <c r="C48" s="240" t="s">
        <v>689</v>
      </c>
      <c r="D48" s="179">
        <v>49500</v>
      </c>
      <c r="E48" s="179">
        <v>159500</v>
      </c>
      <c r="F48" s="242">
        <v>1613260</v>
      </c>
      <c r="H48" s="415"/>
      <c r="I48" s="416"/>
      <c r="M48" s="416"/>
      <c r="N48" s="416"/>
      <c r="P48" s="412" t="s">
        <v>689</v>
      </c>
    </row>
    <row r="49" spans="1:16" ht="39" customHeight="1">
      <c r="A49" s="254"/>
      <c r="B49" s="243" t="s">
        <v>401</v>
      </c>
      <c r="C49" s="178" t="s">
        <v>690</v>
      </c>
      <c r="D49" s="179">
        <v>0</v>
      </c>
      <c r="E49" s="179">
        <v>0</v>
      </c>
      <c r="F49" s="242">
        <v>0</v>
      </c>
      <c r="H49" s="415"/>
      <c r="I49" s="416"/>
      <c r="M49" s="416"/>
      <c r="N49" s="416"/>
      <c r="P49" s="412" t="s">
        <v>690</v>
      </c>
    </row>
    <row r="50" spans="1:16" ht="39" customHeight="1">
      <c r="A50" s="254"/>
      <c r="B50" s="243" t="s">
        <v>403</v>
      </c>
      <c r="C50" s="178" t="s">
        <v>691</v>
      </c>
      <c r="D50" s="179">
        <v>0</v>
      </c>
      <c r="E50" s="179">
        <v>0</v>
      </c>
      <c r="F50" s="242">
        <v>0</v>
      </c>
      <c r="H50" s="415"/>
      <c r="I50" s="416"/>
      <c r="M50" s="416"/>
      <c r="N50" s="416"/>
      <c r="P50" s="412" t="s">
        <v>691</v>
      </c>
    </row>
    <row r="51" spans="1:16" ht="39" customHeight="1">
      <c r="A51" s="254"/>
      <c r="B51" s="243" t="s">
        <v>415</v>
      </c>
      <c r="C51" s="178" t="s">
        <v>692</v>
      </c>
      <c r="D51" s="179">
        <v>0</v>
      </c>
      <c r="E51" s="179">
        <v>0</v>
      </c>
      <c r="F51" s="242">
        <v>0</v>
      </c>
      <c r="H51" s="415"/>
      <c r="I51" s="416"/>
      <c r="M51" s="416"/>
      <c r="N51" s="416"/>
      <c r="P51" s="412" t="s">
        <v>692</v>
      </c>
    </row>
    <row r="52" spans="1:16" ht="39" customHeight="1">
      <c r="A52" s="254"/>
      <c r="B52" s="243" t="s">
        <v>185</v>
      </c>
      <c r="C52" s="178" t="s">
        <v>693</v>
      </c>
      <c r="D52" s="179">
        <v>49500</v>
      </c>
      <c r="E52" s="179">
        <v>159500</v>
      </c>
      <c r="F52" s="242">
        <v>1613260</v>
      </c>
      <c r="H52" s="415"/>
      <c r="I52" s="416"/>
      <c r="M52" s="416"/>
      <c r="N52" s="416"/>
      <c r="P52" s="412" t="s">
        <v>693</v>
      </c>
    </row>
    <row r="53" spans="1:16" ht="39" customHeight="1">
      <c r="A53" s="255"/>
      <c r="B53" s="243" t="s">
        <v>1138</v>
      </c>
      <c r="C53" s="181" t="s">
        <v>694</v>
      </c>
      <c r="D53" s="179">
        <v>0</v>
      </c>
      <c r="E53" s="180">
        <v>0</v>
      </c>
      <c r="F53" s="242">
        <v>0</v>
      </c>
      <c r="H53" s="415"/>
      <c r="I53" s="416"/>
      <c r="M53" s="416"/>
      <c r="N53" s="416"/>
    </row>
    <row r="54" spans="1:16" ht="39" customHeight="1">
      <c r="A54" s="254"/>
      <c r="B54" s="243" t="s">
        <v>695</v>
      </c>
      <c r="C54" s="178" t="s">
        <v>696</v>
      </c>
      <c r="D54" s="179">
        <v>0</v>
      </c>
      <c r="E54" s="179">
        <v>0</v>
      </c>
      <c r="F54" s="242">
        <v>0</v>
      </c>
      <c r="H54" s="415"/>
      <c r="I54" s="416"/>
      <c r="M54" s="416"/>
      <c r="N54" s="416"/>
      <c r="P54" s="412" t="s">
        <v>694</v>
      </c>
    </row>
    <row r="55" spans="1:16" ht="43.5" customHeight="1">
      <c r="A55" s="257" t="s">
        <v>114</v>
      </c>
      <c r="B55" s="182" t="s">
        <v>697</v>
      </c>
      <c r="C55" s="238" t="s">
        <v>698</v>
      </c>
      <c r="D55" s="239">
        <v>227981119</v>
      </c>
      <c r="E55" s="239">
        <v>352000591</v>
      </c>
      <c r="F55" s="239">
        <v>2369607673</v>
      </c>
      <c r="H55" s="415"/>
      <c r="I55" s="416"/>
      <c r="M55" s="416"/>
      <c r="N55" s="416"/>
      <c r="P55" s="412" t="s">
        <v>698</v>
      </c>
    </row>
    <row r="56" spans="1:16" ht="39" customHeight="1">
      <c r="A56" s="257" t="s">
        <v>115</v>
      </c>
      <c r="B56" s="182" t="s">
        <v>699</v>
      </c>
      <c r="C56" s="238" t="s">
        <v>700</v>
      </c>
      <c r="D56" s="239">
        <v>-868528256</v>
      </c>
      <c r="E56" s="239">
        <v>832842525</v>
      </c>
      <c r="F56" s="239">
        <v>-2822605496</v>
      </c>
      <c r="H56" s="415"/>
      <c r="I56" s="416"/>
      <c r="M56" s="416"/>
      <c r="N56" s="416"/>
      <c r="P56" s="412" t="s">
        <v>700</v>
      </c>
    </row>
    <row r="57" spans="1:16" ht="39" customHeight="1">
      <c r="A57" s="254">
        <v>1</v>
      </c>
      <c r="B57" s="181" t="s">
        <v>701</v>
      </c>
      <c r="C57" s="240" t="s">
        <v>702</v>
      </c>
      <c r="D57" s="180">
        <v>0</v>
      </c>
      <c r="E57" s="180">
        <v>-1266423</v>
      </c>
      <c r="F57" s="180">
        <v>176139983</v>
      </c>
      <c r="G57" s="415"/>
      <c r="M57" s="416"/>
      <c r="N57" s="416"/>
      <c r="P57" s="412" t="s">
        <v>702</v>
      </c>
    </row>
    <row r="58" spans="1:16" ht="39" customHeight="1">
      <c r="A58" s="254">
        <v>2</v>
      </c>
      <c r="B58" s="181" t="s">
        <v>703</v>
      </c>
      <c r="C58" s="240" t="s">
        <v>704</v>
      </c>
      <c r="D58" s="180">
        <v>-868528256</v>
      </c>
      <c r="E58" s="180">
        <v>834108948</v>
      </c>
      <c r="F58" s="180">
        <v>-2998745479</v>
      </c>
      <c r="G58" s="386" t="s">
        <v>518</v>
      </c>
      <c r="M58" s="416"/>
      <c r="N58" s="416"/>
      <c r="P58" s="412" t="s">
        <v>704</v>
      </c>
    </row>
    <row r="59" spans="1:16" ht="75" customHeight="1">
      <c r="A59" s="257" t="s">
        <v>116</v>
      </c>
      <c r="B59" s="182" t="s">
        <v>705</v>
      </c>
      <c r="C59" s="238" t="s">
        <v>706</v>
      </c>
      <c r="D59" s="239">
        <v>-640547137</v>
      </c>
      <c r="E59" s="239">
        <v>1184843116</v>
      </c>
      <c r="F59" s="239">
        <v>-452997823</v>
      </c>
      <c r="G59" s="418">
        <v>477364281</v>
      </c>
      <c r="H59" s="419"/>
      <c r="I59" s="420"/>
      <c r="J59" s="244"/>
      <c r="K59" s="245" t="s">
        <v>707</v>
      </c>
      <c r="L59" s="246" t="s">
        <v>708</v>
      </c>
      <c r="M59" s="416"/>
      <c r="N59" s="416"/>
      <c r="P59" s="412" t="s">
        <v>706</v>
      </c>
    </row>
    <row r="60" spans="1:16" ht="39" customHeight="1">
      <c r="A60" s="257" t="s">
        <v>72</v>
      </c>
      <c r="B60" s="182" t="s">
        <v>709</v>
      </c>
      <c r="C60" s="238" t="s">
        <v>710</v>
      </c>
      <c r="D60" s="239">
        <v>54614090707</v>
      </c>
      <c r="E60" s="239">
        <v>53442387764</v>
      </c>
      <c r="F60" s="290">
        <v>54420676090</v>
      </c>
      <c r="G60" s="418">
        <v>0</v>
      </c>
      <c r="H60" s="421"/>
      <c r="I60" s="422"/>
      <c r="J60" s="247" t="s">
        <v>711</v>
      </c>
      <c r="K60" s="248">
        <v>0</v>
      </c>
      <c r="L60" s="249">
        <v>0</v>
      </c>
      <c r="M60" s="416"/>
      <c r="N60" s="416"/>
      <c r="P60" s="412" t="s">
        <v>710</v>
      </c>
    </row>
    <row r="61" spans="1:16" ht="58.5" customHeight="1">
      <c r="A61" s="257" t="s">
        <v>117</v>
      </c>
      <c r="B61" s="182" t="s">
        <v>712</v>
      </c>
      <c r="C61" s="238" t="s">
        <v>713</v>
      </c>
      <c r="D61" s="239">
        <v>-717043023</v>
      </c>
      <c r="E61" s="239">
        <v>1171702943</v>
      </c>
      <c r="F61" s="239">
        <v>-523628406</v>
      </c>
      <c r="G61" s="415"/>
      <c r="H61" s="415"/>
      <c r="I61" s="416"/>
      <c r="J61" s="247" t="s">
        <v>714</v>
      </c>
      <c r="K61" s="248"/>
      <c r="L61" s="249"/>
      <c r="M61" s="416"/>
      <c r="N61" s="416"/>
      <c r="P61" s="412" t="s">
        <v>713</v>
      </c>
    </row>
    <row r="62" spans="1:16" ht="39" customHeight="1">
      <c r="A62" s="254"/>
      <c r="B62" s="181" t="s">
        <v>715</v>
      </c>
      <c r="C62" s="240" t="s">
        <v>716</v>
      </c>
      <c r="D62" s="179">
        <v>0</v>
      </c>
      <c r="E62" s="179">
        <v>0</v>
      </c>
      <c r="F62" s="242">
        <v>0</v>
      </c>
      <c r="H62" s="411" t="s">
        <v>717</v>
      </c>
      <c r="J62" s="247" t="s">
        <v>718</v>
      </c>
      <c r="K62" s="248">
        <v>49750000</v>
      </c>
      <c r="L62" s="249">
        <v>0</v>
      </c>
      <c r="M62" s="416"/>
      <c r="N62" s="416"/>
      <c r="P62" s="412" t="s">
        <v>716</v>
      </c>
    </row>
    <row r="63" spans="1:16" ht="63" customHeight="1">
      <c r="A63" s="254">
        <v>1</v>
      </c>
      <c r="B63" s="181" t="s">
        <v>719</v>
      </c>
      <c r="C63" s="240" t="s">
        <v>751</v>
      </c>
      <c r="D63" s="179">
        <v>-640547137</v>
      </c>
      <c r="E63" s="242">
        <v>1184843116</v>
      </c>
      <c r="F63" s="242">
        <v>-452997823</v>
      </c>
      <c r="J63" s="247" t="s">
        <v>721</v>
      </c>
      <c r="K63" s="248">
        <v>0</v>
      </c>
      <c r="L63" s="249">
        <v>0</v>
      </c>
      <c r="M63" s="416"/>
      <c r="N63" s="416"/>
      <c r="P63" s="412" t="s">
        <v>720</v>
      </c>
    </row>
    <row r="64" spans="1:16" ht="63" customHeight="1">
      <c r="A64" s="254">
        <v>2</v>
      </c>
      <c r="B64" s="181" t="s">
        <v>722</v>
      </c>
      <c r="C64" s="240" t="s">
        <v>752</v>
      </c>
      <c r="D64" s="242">
        <v>0</v>
      </c>
      <c r="E64" s="179">
        <v>0</v>
      </c>
      <c r="F64" s="242">
        <v>0</v>
      </c>
      <c r="J64" s="247" t="s">
        <v>724</v>
      </c>
      <c r="K64" s="248"/>
      <c r="L64" s="249"/>
      <c r="M64" s="416"/>
      <c r="N64" s="416"/>
      <c r="P64" s="412" t="s">
        <v>723</v>
      </c>
    </row>
    <row r="65" spans="1:17" ht="63" customHeight="1">
      <c r="A65" s="254">
        <v>3</v>
      </c>
      <c r="B65" s="181" t="s">
        <v>748</v>
      </c>
      <c r="C65" s="240" t="s">
        <v>720</v>
      </c>
      <c r="D65" s="242">
        <v>-76495886</v>
      </c>
      <c r="E65" s="179">
        <v>-13140173</v>
      </c>
      <c r="F65" s="242">
        <v>-70630583</v>
      </c>
      <c r="J65" s="247"/>
      <c r="K65" s="248"/>
      <c r="L65" s="249"/>
      <c r="M65" s="416"/>
      <c r="N65" s="416"/>
      <c r="Q65" s="416"/>
    </row>
    <row r="66" spans="1:17" ht="48" customHeight="1">
      <c r="A66" s="254"/>
      <c r="B66" s="181" t="s">
        <v>725</v>
      </c>
      <c r="C66" s="240" t="s">
        <v>749</v>
      </c>
      <c r="D66" s="242">
        <v>116123156</v>
      </c>
      <c r="E66" s="179">
        <v>133570799</v>
      </c>
      <c r="F66" s="242">
        <v>2335938959</v>
      </c>
      <c r="J66" s="247" t="s">
        <v>727</v>
      </c>
      <c r="K66" s="248"/>
      <c r="L66" s="249"/>
      <c r="M66" s="416"/>
      <c r="N66" s="416"/>
      <c r="P66" s="412" t="s">
        <v>726</v>
      </c>
    </row>
    <row r="67" spans="1:17" ht="48" customHeight="1">
      <c r="A67" s="254"/>
      <c r="B67" s="181" t="s">
        <v>728</v>
      </c>
      <c r="C67" s="240" t="s">
        <v>750</v>
      </c>
      <c r="D67" s="242">
        <v>-192619042</v>
      </c>
      <c r="E67" s="179">
        <v>-146710972</v>
      </c>
      <c r="F67" s="242">
        <v>-2406569542</v>
      </c>
      <c r="J67" s="247" t="s">
        <v>730</v>
      </c>
      <c r="K67" s="248"/>
      <c r="L67" s="249"/>
      <c r="M67" s="416"/>
      <c r="N67" s="416"/>
      <c r="P67" s="412" t="s">
        <v>729</v>
      </c>
    </row>
    <row r="68" spans="1:17" ht="39" customHeight="1">
      <c r="A68" s="186" t="s">
        <v>731</v>
      </c>
      <c r="B68" s="182" t="s">
        <v>732</v>
      </c>
      <c r="C68" s="238" t="s">
        <v>733</v>
      </c>
      <c r="D68" s="239">
        <v>53897047684</v>
      </c>
      <c r="E68" s="239">
        <v>54614090707</v>
      </c>
      <c r="F68" s="239">
        <v>53897047684</v>
      </c>
      <c r="G68" s="423">
        <v>76971302174</v>
      </c>
      <c r="H68" s="424">
        <v>76493937893</v>
      </c>
      <c r="I68" s="416"/>
      <c r="J68" s="247" t="s">
        <v>734</v>
      </c>
      <c r="K68" s="248"/>
      <c r="L68" s="249"/>
      <c r="M68" s="416"/>
      <c r="N68" s="416"/>
      <c r="P68" s="412" t="s">
        <v>733</v>
      </c>
    </row>
    <row r="69" spans="1:17">
      <c r="A69" s="72"/>
      <c r="B69" s="301"/>
      <c r="C69" s="72"/>
      <c r="D69" s="256"/>
      <c r="E69" s="256"/>
      <c r="F69" s="256"/>
      <c r="G69" s="424">
        <v>0</v>
      </c>
      <c r="H69" s="424">
        <v>0</v>
      </c>
      <c r="I69" s="416"/>
      <c r="J69" s="247" t="s">
        <v>735</v>
      </c>
      <c r="K69" s="248"/>
      <c r="L69" s="249"/>
    </row>
    <row r="70" spans="1:17" ht="11.25" customHeight="1">
      <c r="A70" s="258"/>
      <c r="B70" s="175"/>
      <c r="C70" s="258"/>
      <c r="D70" s="259"/>
      <c r="E70" s="259"/>
      <c r="F70" s="259"/>
      <c r="G70" s="425"/>
      <c r="H70" s="425"/>
      <c r="J70" s="247" t="s">
        <v>736</v>
      </c>
      <c r="K70" s="416"/>
      <c r="L70" s="426"/>
    </row>
    <row r="71" spans="1:17">
      <c r="A71" s="108" t="s">
        <v>195</v>
      </c>
      <c r="B71" s="175"/>
      <c r="C71" s="173"/>
      <c r="D71" s="174" t="s">
        <v>196</v>
      </c>
      <c r="E71" s="176"/>
      <c r="F71" s="177"/>
      <c r="G71" s="424">
        <v>0</v>
      </c>
      <c r="H71" s="425"/>
      <c r="J71" s="247" t="s">
        <v>737</v>
      </c>
      <c r="K71" s="427"/>
      <c r="L71" s="428"/>
    </row>
    <row r="72" spans="1:17">
      <c r="A72" s="110" t="s">
        <v>197</v>
      </c>
      <c r="B72" s="175"/>
      <c r="C72" s="173"/>
      <c r="D72" s="175" t="s">
        <v>198</v>
      </c>
      <c r="E72" s="176"/>
      <c r="F72" s="177"/>
      <c r="J72" s="247" t="s">
        <v>738</v>
      </c>
      <c r="K72" s="427"/>
      <c r="L72" s="428"/>
    </row>
    <row r="73" spans="1:17">
      <c r="A73" s="110"/>
      <c r="B73" s="302"/>
      <c r="C73" s="173"/>
      <c r="D73" s="175"/>
      <c r="E73" s="176"/>
      <c r="F73" s="177"/>
      <c r="J73" s="429" t="s">
        <v>739</v>
      </c>
      <c r="K73" s="430">
        <v>49750000</v>
      </c>
      <c r="L73" s="431">
        <v>0</v>
      </c>
    </row>
    <row r="74" spans="1:17">
      <c r="A74" s="110"/>
      <c r="B74" s="173"/>
      <c r="C74" s="173"/>
      <c r="D74" s="175"/>
      <c r="E74" s="176"/>
      <c r="F74" s="177"/>
      <c r="J74" s="420"/>
      <c r="K74" s="432"/>
      <c r="L74" s="432"/>
    </row>
    <row r="75" spans="1:17">
      <c r="A75" s="110"/>
      <c r="B75" s="173"/>
      <c r="C75" s="173"/>
      <c r="D75" s="175"/>
      <c r="E75" s="176"/>
      <c r="F75" s="177"/>
      <c r="J75" s="420"/>
      <c r="K75" s="432"/>
      <c r="L75" s="432"/>
    </row>
    <row r="76" spans="1:17">
      <c r="A76" s="110"/>
      <c r="B76" s="173"/>
      <c r="C76" s="173"/>
      <c r="D76" s="175"/>
      <c r="E76" s="176"/>
      <c r="F76" s="177"/>
      <c r="J76" s="420"/>
      <c r="K76" s="432"/>
      <c r="L76" s="432"/>
    </row>
    <row r="77" spans="1:17">
      <c r="A77" s="110"/>
      <c r="B77" s="173"/>
      <c r="C77" s="173"/>
      <c r="D77" s="175"/>
      <c r="E77" s="176"/>
      <c r="F77" s="177"/>
      <c r="L77" s="433"/>
    </row>
    <row r="78" spans="1:17">
      <c r="A78" s="141"/>
      <c r="B78" s="173"/>
      <c r="C78" s="173"/>
      <c r="D78" s="173"/>
      <c r="E78" s="176"/>
      <c r="F78" s="177"/>
      <c r="L78" s="433"/>
    </row>
    <row r="79" spans="1:17">
      <c r="A79" s="141"/>
      <c r="B79" s="173"/>
      <c r="C79" s="173"/>
      <c r="D79" s="173"/>
      <c r="E79" s="176"/>
      <c r="F79" s="177"/>
      <c r="L79" s="433"/>
    </row>
    <row r="80" spans="1:17">
      <c r="A80" s="141"/>
      <c r="B80" s="173"/>
      <c r="C80" s="173"/>
      <c r="D80" s="173"/>
      <c r="E80" s="176"/>
      <c r="F80" s="177"/>
      <c r="L80" s="433"/>
    </row>
    <row r="81" spans="1:6">
      <c r="A81" s="141"/>
      <c r="B81" s="173"/>
      <c r="C81" s="173"/>
      <c r="D81" s="173"/>
      <c r="E81" s="176"/>
      <c r="F81" s="177"/>
    </row>
    <row r="82" spans="1:6">
      <c r="A82" s="141"/>
      <c r="B82" s="173"/>
      <c r="C82" s="173"/>
      <c r="D82" s="142"/>
      <c r="E82" s="357"/>
      <c r="F82" s="358"/>
    </row>
    <row r="83" spans="1:6">
      <c r="A83" s="108" t="s">
        <v>595</v>
      </c>
      <c r="B83" s="302"/>
      <c r="C83" s="173"/>
      <c r="D83" s="355" t="s">
        <v>1122</v>
      </c>
      <c r="E83" s="357"/>
      <c r="F83" s="358"/>
    </row>
    <row r="84" spans="1:6">
      <c r="A84" s="2" t="s">
        <v>1158</v>
      </c>
      <c r="B84" s="111"/>
      <c r="C84" s="173"/>
      <c r="D84" s="355" t="s">
        <v>1132</v>
      </c>
      <c r="E84" s="357"/>
      <c r="F84" s="358"/>
    </row>
    <row r="85" spans="1:6">
      <c r="A85" s="141" t="s">
        <v>596</v>
      </c>
      <c r="B85" s="111"/>
      <c r="C85" s="173"/>
      <c r="D85" s="99" t="s">
        <v>1135</v>
      </c>
      <c r="E85" s="357"/>
      <c r="F85" s="358"/>
    </row>
    <row r="86" spans="1:6">
      <c r="A86" s="407"/>
      <c r="B86" s="175"/>
      <c r="C86" s="407"/>
      <c r="D86" s="259"/>
      <c r="E86" s="259"/>
      <c r="F86" s="259"/>
    </row>
    <row r="87" spans="1:6">
      <c r="B87" s="434"/>
    </row>
    <row r="88" spans="1:6">
      <c r="B88" s="434"/>
    </row>
    <row r="89" spans="1:6">
      <c r="B89" s="434"/>
    </row>
    <row r="90" spans="1:6">
      <c r="B90" s="434"/>
    </row>
    <row r="91" spans="1:6">
      <c r="B91" s="434"/>
    </row>
    <row r="92" spans="1:6">
      <c r="B92" s="434"/>
    </row>
    <row r="93" spans="1:6">
      <c r="B93" s="434"/>
    </row>
    <row r="94" spans="1:6">
      <c r="B94" s="434"/>
    </row>
    <row r="95" spans="1:6">
      <c r="B95" s="434"/>
    </row>
    <row r="96" spans="1:6">
      <c r="B96" s="434"/>
    </row>
    <row r="97" spans="2:2">
      <c r="B97" s="434"/>
    </row>
    <row r="98" spans="2:2">
      <c r="B98" s="434"/>
    </row>
    <row r="99" spans="2:2">
      <c r="B99" s="434"/>
    </row>
    <row r="100" spans="2:2">
      <c r="B100" s="434"/>
    </row>
    <row r="101" spans="2:2">
      <c r="B101" s="434"/>
    </row>
    <row r="102" spans="2:2">
      <c r="B102" s="434"/>
    </row>
    <row r="103" spans="2:2">
      <c r="B103" s="434"/>
    </row>
    <row r="104" spans="2:2">
      <c r="B104" s="434"/>
    </row>
    <row r="105" spans="2:2">
      <c r="B105" s="434"/>
    </row>
    <row r="106" spans="2:2">
      <c r="B106" s="434"/>
    </row>
    <row r="107" spans="2:2">
      <c r="B107" s="434"/>
    </row>
    <row r="108" spans="2:2">
      <c r="B108" s="434"/>
    </row>
    <row r="109" spans="2:2">
      <c r="B109" s="434"/>
    </row>
    <row r="110" spans="2:2">
      <c r="B110" s="434"/>
    </row>
    <row r="111" spans="2:2">
      <c r="B111" s="434"/>
    </row>
    <row r="112" spans="2:2">
      <c r="B112" s="434"/>
    </row>
    <row r="113" spans="2:2">
      <c r="B113" s="434"/>
    </row>
    <row r="114" spans="2:2">
      <c r="B114" s="434"/>
    </row>
    <row r="115" spans="2:2">
      <c r="B115" s="434"/>
    </row>
    <row r="116" spans="2:2">
      <c r="B116" s="434"/>
    </row>
    <row r="117" spans="2:2">
      <c r="B117" s="434"/>
    </row>
    <row r="118" spans="2:2">
      <c r="B118" s="434"/>
    </row>
    <row r="119" spans="2:2">
      <c r="B119" s="434"/>
    </row>
    <row r="120" spans="2:2">
      <c r="B120" s="434"/>
    </row>
    <row r="121" spans="2:2">
      <c r="B121" s="434"/>
    </row>
    <row r="122" spans="2:2">
      <c r="B122" s="434"/>
    </row>
    <row r="123" spans="2:2">
      <c r="B123" s="434"/>
    </row>
    <row r="124" spans="2:2">
      <c r="B124" s="434"/>
    </row>
    <row r="125" spans="2:2">
      <c r="B125" s="434"/>
    </row>
    <row r="126" spans="2:2">
      <c r="B126" s="434"/>
    </row>
    <row r="127" spans="2:2">
      <c r="B127" s="434"/>
    </row>
    <row r="128" spans="2:2">
      <c r="B128" s="434"/>
    </row>
    <row r="129" spans="2:2">
      <c r="B129" s="434"/>
    </row>
    <row r="130" spans="2:2">
      <c r="B130" s="434"/>
    </row>
    <row r="131" spans="2:2">
      <c r="B131" s="434"/>
    </row>
    <row r="132" spans="2:2">
      <c r="B132" s="434"/>
    </row>
    <row r="133" spans="2:2">
      <c r="B133" s="434"/>
    </row>
    <row r="134" spans="2:2">
      <c r="B134" s="434"/>
    </row>
    <row r="135" spans="2:2">
      <c r="B135" s="434"/>
    </row>
    <row r="136" spans="2:2">
      <c r="B136" s="434"/>
    </row>
    <row r="137" spans="2:2">
      <c r="B137" s="434"/>
    </row>
    <row r="138" spans="2:2">
      <c r="B138" s="434"/>
    </row>
    <row r="139" spans="2:2">
      <c r="B139" s="434"/>
    </row>
    <row r="140" spans="2:2">
      <c r="B140" s="434"/>
    </row>
    <row r="141" spans="2:2">
      <c r="B141" s="434"/>
    </row>
    <row r="142" spans="2:2">
      <c r="B142" s="434"/>
    </row>
    <row r="143" spans="2:2">
      <c r="B143" s="434"/>
    </row>
    <row r="144" spans="2:2">
      <c r="B144" s="434"/>
    </row>
    <row r="145" spans="2:2">
      <c r="B145" s="434"/>
    </row>
    <row r="146" spans="2:2">
      <c r="B146" s="434"/>
    </row>
    <row r="147" spans="2:2">
      <c r="B147" s="434"/>
    </row>
    <row r="148" spans="2:2">
      <c r="B148" s="434"/>
    </row>
    <row r="149" spans="2:2">
      <c r="B149" s="434"/>
    </row>
    <row r="150" spans="2:2">
      <c r="B150" s="434"/>
    </row>
    <row r="151" spans="2:2">
      <c r="B151" s="434"/>
    </row>
    <row r="152" spans="2:2">
      <c r="B152" s="434"/>
    </row>
    <row r="153" spans="2:2">
      <c r="B153" s="434"/>
    </row>
    <row r="154" spans="2:2">
      <c r="B154" s="434"/>
    </row>
    <row r="155" spans="2:2">
      <c r="B155" s="434"/>
    </row>
    <row r="156" spans="2:2">
      <c r="B156" s="434"/>
    </row>
    <row r="157" spans="2:2">
      <c r="B157" s="434"/>
    </row>
    <row r="158" spans="2:2">
      <c r="B158" s="434"/>
    </row>
    <row r="159" spans="2:2">
      <c r="B159" s="434"/>
    </row>
    <row r="160" spans="2:2">
      <c r="B160" s="434"/>
    </row>
    <row r="161" spans="2:2">
      <c r="B161" s="434"/>
    </row>
    <row r="162" spans="2:2">
      <c r="B162" s="434"/>
    </row>
    <row r="163" spans="2:2">
      <c r="B163" s="434"/>
    </row>
    <row r="164" spans="2:2">
      <c r="B164" s="434"/>
    </row>
    <row r="165" spans="2:2">
      <c r="B165" s="434"/>
    </row>
    <row r="166" spans="2:2">
      <c r="B166" s="434"/>
    </row>
    <row r="167" spans="2:2">
      <c r="B167" s="434"/>
    </row>
    <row r="168" spans="2:2">
      <c r="B168" s="434"/>
    </row>
    <row r="169" spans="2:2">
      <c r="B169" s="434"/>
    </row>
    <row r="170" spans="2:2">
      <c r="B170" s="434"/>
    </row>
    <row r="171" spans="2:2">
      <c r="B171" s="434"/>
    </row>
    <row r="172" spans="2:2">
      <c r="B172" s="434"/>
    </row>
    <row r="173" spans="2:2">
      <c r="B173" s="434"/>
    </row>
    <row r="174" spans="2:2">
      <c r="B174" s="434"/>
    </row>
    <row r="175" spans="2:2">
      <c r="B175" s="434"/>
    </row>
    <row r="176" spans="2:2">
      <c r="B176" s="434"/>
    </row>
    <row r="177" spans="2:2">
      <c r="B177" s="434"/>
    </row>
    <row r="178" spans="2:2">
      <c r="B178" s="434"/>
    </row>
    <row r="179" spans="2:2">
      <c r="B179" s="434"/>
    </row>
    <row r="180" spans="2:2">
      <c r="B180" s="434"/>
    </row>
    <row r="181" spans="2:2">
      <c r="B181" s="434"/>
    </row>
    <row r="182" spans="2:2">
      <c r="B182" s="434"/>
    </row>
    <row r="183" spans="2:2">
      <c r="B183" s="434"/>
    </row>
    <row r="184" spans="2:2">
      <c r="B184" s="434"/>
    </row>
    <row r="185" spans="2:2">
      <c r="B185" s="434"/>
    </row>
    <row r="186" spans="2:2">
      <c r="B186" s="434"/>
    </row>
    <row r="187" spans="2:2">
      <c r="B187" s="434"/>
    </row>
    <row r="188" spans="2:2">
      <c r="B188" s="434"/>
    </row>
    <row r="189" spans="2:2">
      <c r="B189" s="434"/>
    </row>
    <row r="190" spans="2:2">
      <c r="B190" s="434"/>
    </row>
    <row r="191" spans="2:2">
      <c r="B191" s="434"/>
    </row>
    <row r="192" spans="2:2">
      <c r="B192" s="434"/>
    </row>
    <row r="193" spans="2:2">
      <c r="B193" s="434"/>
    </row>
    <row r="194" spans="2:2">
      <c r="B194" s="434"/>
    </row>
    <row r="195" spans="2:2">
      <c r="B195" s="434"/>
    </row>
    <row r="196" spans="2:2">
      <c r="B196" s="434"/>
    </row>
    <row r="197" spans="2:2">
      <c r="B197" s="434"/>
    </row>
    <row r="198" spans="2:2">
      <c r="B198" s="434"/>
    </row>
    <row r="199" spans="2:2">
      <c r="B199" s="434"/>
    </row>
    <row r="200" spans="2:2">
      <c r="B200" s="434"/>
    </row>
    <row r="201" spans="2:2">
      <c r="B201" s="434"/>
    </row>
    <row r="202" spans="2:2">
      <c r="B202" s="434"/>
    </row>
    <row r="203" spans="2:2">
      <c r="B203" s="434"/>
    </row>
    <row r="204" spans="2:2">
      <c r="B204" s="434"/>
    </row>
    <row r="205" spans="2:2">
      <c r="B205" s="434"/>
    </row>
    <row r="206" spans="2:2">
      <c r="B206" s="434"/>
    </row>
    <row r="207" spans="2:2">
      <c r="B207" s="434"/>
    </row>
    <row r="208" spans="2:2">
      <c r="B208" s="434"/>
    </row>
    <row r="209" spans="2:2">
      <c r="B209" s="434"/>
    </row>
    <row r="210" spans="2:2">
      <c r="B210" s="434"/>
    </row>
    <row r="211" spans="2:2">
      <c r="B211" s="434"/>
    </row>
    <row r="212" spans="2:2">
      <c r="B212" s="434"/>
    </row>
    <row r="213" spans="2:2">
      <c r="B213" s="434"/>
    </row>
    <row r="214" spans="2:2">
      <c r="B214" s="434"/>
    </row>
    <row r="215" spans="2:2">
      <c r="B215" s="434"/>
    </row>
    <row r="216" spans="2:2">
      <c r="B216" s="434"/>
    </row>
    <row r="217" spans="2:2">
      <c r="B217" s="434"/>
    </row>
    <row r="218" spans="2:2">
      <c r="B218" s="434"/>
    </row>
    <row r="219" spans="2:2">
      <c r="B219" s="434"/>
    </row>
    <row r="220" spans="2:2">
      <c r="B220" s="434"/>
    </row>
    <row r="221" spans="2:2">
      <c r="B221" s="434"/>
    </row>
    <row r="222" spans="2:2">
      <c r="B222" s="434"/>
    </row>
    <row r="223" spans="2:2">
      <c r="B223" s="434"/>
    </row>
    <row r="224" spans="2:2">
      <c r="B224" s="434"/>
    </row>
    <row r="225" spans="2:2">
      <c r="B225" s="434"/>
    </row>
    <row r="226" spans="2:2">
      <c r="B226" s="434"/>
    </row>
    <row r="227" spans="2:2">
      <c r="B227" s="434"/>
    </row>
    <row r="228" spans="2:2">
      <c r="B228" s="434"/>
    </row>
    <row r="229" spans="2:2">
      <c r="B229" s="434"/>
    </row>
    <row r="230" spans="2:2">
      <c r="B230" s="434"/>
    </row>
    <row r="231" spans="2:2">
      <c r="B231" s="434"/>
    </row>
    <row r="232" spans="2:2">
      <c r="B232" s="434"/>
    </row>
    <row r="233" spans="2:2">
      <c r="B233" s="434"/>
    </row>
    <row r="234" spans="2:2">
      <c r="B234" s="434"/>
    </row>
    <row r="235" spans="2:2">
      <c r="B235" s="434"/>
    </row>
    <row r="236" spans="2:2">
      <c r="B236" s="434"/>
    </row>
    <row r="237" spans="2:2">
      <c r="B237" s="434"/>
    </row>
    <row r="238" spans="2:2">
      <c r="B238" s="434"/>
    </row>
    <row r="239" spans="2:2">
      <c r="B239" s="434"/>
    </row>
    <row r="240" spans="2:2">
      <c r="B240" s="434"/>
    </row>
    <row r="241" spans="2:2">
      <c r="B241" s="434"/>
    </row>
    <row r="242" spans="2:2">
      <c r="B242" s="434"/>
    </row>
    <row r="243" spans="2:2">
      <c r="B243" s="434"/>
    </row>
    <row r="244" spans="2:2">
      <c r="B244" s="434"/>
    </row>
    <row r="245" spans="2:2">
      <c r="B245" s="434"/>
    </row>
    <row r="246" spans="2:2">
      <c r="B246" s="434"/>
    </row>
    <row r="247" spans="2:2">
      <c r="B247" s="434"/>
    </row>
    <row r="248" spans="2:2">
      <c r="B248" s="434"/>
    </row>
    <row r="249" spans="2:2">
      <c r="B249" s="434"/>
    </row>
    <row r="250" spans="2:2">
      <c r="B250" s="434"/>
    </row>
    <row r="251" spans="2:2">
      <c r="B251" s="434"/>
    </row>
    <row r="252" spans="2:2">
      <c r="B252" s="434"/>
    </row>
    <row r="253" spans="2:2">
      <c r="B253" s="434"/>
    </row>
    <row r="254" spans="2:2">
      <c r="B254" s="434"/>
    </row>
    <row r="255" spans="2:2">
      <c r="B255" s="434"/>
    </row>
    <row r="256" spans="2:2">
      <c r="B256" s="434"/>
    </row>
    <row r="257" spans="2:2">
      <c r="B257" s="434"/>
    </row>
    <row r="258" spans="2:2">
      <c r="B258" s="434"/>
    </row>
    <row r="259" spans="2:2">
      <c r="B259" s="434"/>
    </row>
    <row r="260" spans="2:2">
      <c r="B260" s="434"/>
    </row>
    <row r="261" spans="2:2">
      <c r="B261" s="434"/>
    </row>
    <row r="262" spans="2:2">
      <c r="B262" s="434"/>
    </row>
    <row r="263" spans="2:2">
      <c r="B263" s="434"/>
    </row>
    <row r="264" spans="2:2">
      <c r="B264" s="434"/>
    </row>
    <row r="265" spans="2:2">
      <c r="B265" s="434"/>
    </row>
    <row r="266" spans="2:2">
      <c r="B266" s="434"/>
    </row>
    <row r="267" spans="2:2">
      <c r="B267" s="434"/>
    </row>
    <row r="268" spans="2:2">
      <c r="B268" s="434"/>
    </row>
    <row r="269" spans="2:2">
      <c r="B269" s="434"/>
    </row>
    <row r="270" spans="2:2">
      <c r="B270" s="434"/>
    </row>
    <row r="271" spans="2:2">
      <c r="B271" s="434"/>
    </row>
    <row r="272" spans="2:2">
      <c r="B272" s="434"/>
    </row>
    <row r="273" spans="2:2">
      <c r="B273" s="434"/>
    </row>
    <row r="274" spans="2:2">
      <c r="B274" s="434"/>
    </row>
    <row r="275" spans="2:2">
      <c r="B275" s="434"/>
    </row>
    <row r="276" spans="2:2">
      <c r="B276" s="434"/>
    </row>
    <row r="277" spans="2:2">
      <c r="B277" s="434"/>
    </row>
    <row r="278" spans="2:2">
      <c r="B278" s="434"/>
    </row>
    <row r="279" spans="2:2">
      <c r="B279" s="434"/>
    </row>
    <row r="280" spans="2:2">
      <c r="B280" s="434"/>
    </row>
    <row r="281" spans="2:2">
      <c r="B281" s="434"/>
    </row>
    <row r="282" spans="2:2">
      <c r="B282" s="434"/>
    </row>
    <row r="283" spans="2:2">
      <c r="B283" s="434"/>
    </row>
    <row r="284" spans="2:2">
      <c r="B284" s="434"/>
    </row>
    <row r="285" spans="2:2">
      <c r="B285" s="434"/>
    </row>
    <row r="286" spans="2:2">
      <c r="B286" s="434"/>
    </row>
    <row r="287" spans="2:2">
      <c r="B287" s="434"/>
    </row>
    <row r="288" spans="2:2">
      <c r="B288" s="434"/>
    </row>
    <row r="289" spans="2:2">
      <c r="B289" s="434"/>
    </row>
    <row r="290" spans="2:2">
      <c r="B290" s="434"/>
    </row>
    <row r="291" spans="2:2">
      <c r="B291" s="434"/>
    </row>
    <row r="292" spans="2:2">
      <c r="B292" s="434"/>
    </row>
    <row r="293" spans="2:2">
      <c r="B293" s="434"/>
    </row>
    <row r="294" spans="2:2">
      <c r="B294" s="434"/>
    </row>
    <row r="295" spans="2:2">
      <c r="B295" s="434"/>
    </row>
    <row r="296" spans="2:2">
      <c r="B296" s="434"/>
    </row>
    <row r="297" spans="2:2">
      <c r="B297" s="434"/>
    </row>
    <row r="298" spans="2:2">
      <c r="B298" s="434"/>
    </row>
    <row r="299" spans="2:2">
      <c r="B299" s="434"/>
    </row>
    <row r="300" spans="2:2">
      <c r="B300" s="434"/>
    </row>
    <row r="301" spans="2:2">
      <c r="B301" s="434"/>
    </row>
    <row r="302" spans="2:2">
      <c r="B302" s="434"/>
    </row>
    <row r="303" spans="2:2">
      <c r="B303" s="434"/>
    </row>
    <row r="304" spans="2:2">
      <c r="B304" s="434"/>
    </row>
    <row r="305" spans="2:2">
      <c r="B305" s="434"/>
    </row>
    <row r="306" spans="2:2">
      <c r="B306" s="434"/>
    </row>
    <row r="307" spans="2:2">
      <c r="B307" s="434"/>
    </row>
    <row r="308" spans="2:2">
      <c r="B308" s="434"/>
    </row>
    <row r="309" spans="2:2">
      <c r="B309" s="434"/>
    </row>
    <row r="310" spans="2:2">
      <c r="B310" s="434"/>
    </row>
    <row r="311" spans="2:2">
      <c r="B311" s="434"/>
    </row>
    <row r="312" spans="2:2">
      <c r="B312" s="434"/>
    </row>
    <row r="313" spans="2:2">
      <c r="B313" s="434"/>
    </row>
    <row r="314" spans="2:2">
      <c r="B314" s="434"/>
    </row>
    <row r="315" spans="2:2">
      <c r="B315" s="434"/>
    </row>
    <row r="316" spans="2:2">
      <c r="B316" s="434"/>
    </row>
    <row r="317" spans="2:2">
      <c r="B317" s="434"/>
    </row>
    <row r="318" spans="2:2">
      <c r="B318" s="434"/>
    </row>
    <row r="319" spans="2:2">
      <c r="B319" s="434"/>
    </row>
    <row r="320" spans="2:2">
      <c r="B320" s="434"/>
    </row>
    <row r="321" spans="2:2">
      <c r="B321" s="434"/>
    </row>
    <row r="322" spans="2:2">
      <c r="B322" s="434"/>
    </row>
    <row r="323" spans="2:2">
      <c r="B323" s="434"/>
    </row>
    <row r="324" spans="2:2">
      <c r="B324" s="434"/>
    </row>
    <row r="325" spans="2:2">
      <c r="B325" s="434"/>
    </row>
    <row r="326" spans="2:2">
      <c r="B326" s="434"/>
    </row>
    <row r="327" spans="2:2">
      <c r="B327" s="434"/>
    </row>
    <row r="328" spans="2:2">
      <c r="B328" s="434"/>
    </row>
    <row r="329" spans="2:2">
      <c r="B329" s="434"/>
    </row>
    <row r="330" spans="2:2">
      <c r="B330" s="434"/>
    </row>
    <row r="331" spans="2:2">
      <c r="B331" s="434"/>
    </row>
    <row r="332" spans="2:2">
      <c r="B332" s="434"/>
    </row>
    <row r="333" spans="2:2">
      <c r="B333" s="434"/>
    </row>
    <row r="334" spans="2:2">
      <c r="B334" s="434"/>
    </row>
    <row r="335" spans="2:2">
      <c r="B335" s="434"/>
    </row>
    <row r="336" spans="2:2">
      <c r="B336" s="434"/>
    </row>
    <row r="337" spans="2:2">
      <c r="B337" s="434"/>
    </row>
    <row r="338" spans="2:2">
      <c r="B338" s="434"/>
    </row>
    <row r="339" spans="2:2">
      <c r="B339" s="434"/>
    </row>
    <row r="340" spans="2:2">
      <c r="B340" s="434"/>
    </row>
    <row r="341" spans="2:2">
      <c r="B341" s="434"/>
    </row>
    <row r="342" spans="2:2">
      <c r="B342" s="434"/>
    </row>
    <row r="343" spans="2:2">
      <c r="B343" s="434"/>
    </row>
    <row r="344" spans="2:2">
      <c r="B344" s="434"/>
    </row>
    <row r="345" spans="2:2">
      <c r="B345" s="434"/>
    </row>
    <row r="346" spans="2:2">
      <c r="B346" s="434"/>
    </row>
    <row r="347" spans="2:2">
      <c r="B347" s="434"/>
    </row>
    <row r="348" spans="2:2">
      <c r="B348" s="434"/>
    </row>
    <row r="349" spans="2:2">
      <c r="B349" s="434"/>
    </row>
    <row r="350" spans="2:2">
      <c r="B350" s="434"/>
    </row>
    <row r="351" spans="2:2">
      <c r="B351" s="434"/>
    </row>
    <row r="352" spans="2:2">
      <c r="B352" s="434"/>
    </row>
    <row r="353" spans="2:2">
      <c r="B353" s="434"/>
    </row>
    <row r="354" spans="2:2">
      <c r="B354" s="434"/>
    </row>
    <row r="355" spans="2:2">
      <c r="B355" s="434"/>
    </row>
    <row r="356" spans="2:2">
      <c r="B356" s="434"/>
    </row>
    <row r="357" spans="2:2">
      <c r="B357" s="434"/>
    </row>
    <row r="358" spans="2:2">
      <c r="B358" s="434"/>
    </row>
    <row r="359" spans="2:2">
      <c r="B359" s="434"/>
    </row>
    <row r="360" spans="2:2">
      <c r="B360" s="434"/>
    </row>
    <row r="361" spans="2:2">
      <c r="B361" s="434"/>
    </row>
    <row r="362" spans="2:2">
      <c r="B362" s="434"/>
    </row>
    <row r="363" spans="2:2">
      <c r="B363" s="434"/>
    </row>
    <row r="364" spans="2:2">
      <c r="B364" s="434"/>
    </row>
    <row r="365" spans="2:2">
      <c r="B365" s="434"/>
    </row>
    <row r="366" spans="2:2">
      <c r="B366" s="434"/>
    </row>
    <row r="367" spans="2:2">
      <c r="B367" s="434"/>
    </row>
    <row r="368" spans="2:2">
      <c r="B368" s="434"/>
    </row>
    <row r="369" spans="2:2">
      <c r="B369" s="434"/>
    </row>
    <row r="370" spans="2:2">
      <c r="B370" s="434"/>
    </row>
    <row r="371" spans="2:2">
      <c r="B371" s="434"/>
    </row>
    <row r="372" spans="2:2">
      <c r="B372" s="434"/>
    </row>
    <row r="373" spans="2:2">
      <c r="B373" s="434"/>
    </row>
    <row r="374" spans="2:2">
      <c r="B374" s="434"/>
    </row>
    <row r="375" spans="2:2">
      <c r="B375" s="434"/>
    </row>
    <row r="376" spans="2:2">
      <c r="B376" s="434"/>
    </row>
    <row r="377" spans="2:2">
      <c r="B377" s="434"/>
    </row>
    <row r="378" spans="2:2">
      <c r="B378" s="434"/>
    </row>
    <row r="379" spans="2:2">
      <c r="B379" s="434"/>
    </row>
    <row r="380" spans="2:2">
      <c r="B380" s="434"/>
    </row>
    <row r="381" spans="2:2">
      <c r="B381" s="434"/>
    </row>
    <row r="382" spans="2:2">
      <c r="B382" s="434"/>
    </row>
    <row r="383" spans="2:2">
      <c r="B383" s="434"/>
    </row>
    <row r="384" spans="2:2">
      <c r="B384" s="434"/>
    </row>
    <row r="385" spans="2:2">
      <c r="B385" s="434"/>
    </row>
    <row r="386" spans="2:2">
      <c r="B386" s="434"/>
    </row>
    <row r="387" spans="2:2">
      <c r="B387" s="434"/>
    </row>
    <row r="388" spans="2:2">
      <c r="B388" s="434"/>
    </row>
    <row r="389" spans="2:2">
      <c r="B389" s="434"/>
    </row>
    <row r="390" spans="2:2">
      <c r="B390" s="434"/>
    </row>
    <row r="391" spans="2:2">
      <c r="B391" s="434"/>
    </row>
    <row r="392" spans="2:2">
      <c r="B392" s="434"/>
    </row>
    <row r="393" spans="2:2">
      <c r="B393" s="434"/>
    </row>
    <row r="394" spans="2:2">
      <c r="B394" s="434"/>
    </row>
    <row r="395" spans="2:2">
      <c r="B395" s="434"/>
    </row>
    <row r="396" spans="2:2">
      <c r="B396" s="434"/>
    </row>
    <row r="397" spans="2:2">
      <c r="B397" s="434"/>
    </row>
    <row r="398" spans="2:2">
      <c r="B398" s="434"/>
    </row>
    <row r="399" spans="2:2">
      <c r="B399" s="434"/>
    </row>
    <row r="400" spans="2:2">
      <c r="B400" s="434"/>
    </row>
    <row r="401" spans="2:2">
      <c r="B401" s="434"/>
    </row>
    <row r="402" spans="2:2">
      <c r="B402" s="434"/>
    </row>
    <row r="403" spans="2:2">
      <c r="B403" s="434"/>
    </row>
    <row r="404" spans="2:2">
      <c r="B404" s="434"/>
    </row>
    <row r="405" spans="2:2">
      <c r="B405" s="434"/>
    </row>
    <row r="406" spans="2:2">
      <c r="B406" s="434"/>
    </row>
    <row r="407" spans="2:2">
      <c r="B407" s="434"/>
    </row>
    <row r="408" spans="2:2">
      <c r="B408" s="434"/>
    </row>
    <row r="409" spans="2:2">
      <c r="B409" s="434"/>
    </row>
    <row r="410" spans="2:2">
      <c r="B410" s="434"/>
    </row>
    <row r="411" spans="2:2">
      <c r="B411" s="434"/>
    </row>
    <row r="412" spans="2:2">
      <c r="B412" s="434"/>
    </row>
    <row r="413" spans="2:2">
      <c r="B413" s="434"/>
    </row>
    <row r="414" spans="2:2">
      <c r="B414" s="434"/>
    </row>
    <row r="415" spans="2:2">
      <c r="B415" s="434"/>
    </row>
    <row r="416" spans="2:2">
      <c r="B416" s="434"/>
    </row>
    <row r="417" spans="2:2">
      <c r="B417" s="434"/>
    </row>
    <row r="418" spans="2:2">
      <c r="B418" s="434"/>
    </row>
    <row r="419" spans="2:2">
      <c r="B419" s="434"/>
    </row>
    <row r="420" spans="2:2">
      <c r="B420" s="434"/>
    </row>
    <row r="421" spans="2:2">
      <c r="B421" s="434"/>
    </row>
    <row r="422" spans="2:2">
      <c r="B422" s="434"/>
    </row>
    <row r="423" spans="2:2">
      <c r="B423" s="434"/>
    </row>
    <row r="424" spans="2:2">
      <c r="B424" s="434"/>
    </row>
    <row r="425" spans="2:2">
      <c r="B425" s="434"/>
    </row>
    <row r="426" spans="2:2">
      <c r="B426" s="434"/>
    </row>
    <row r="427" spans="2:2">
      <c r="B427" s="434"/>
    </row>
    <row r="428" spans="2:2">
      <c r="B428" s="434"/>
    </row>
    <row r="429" spans="2:2">
      <c r="B429" s="434"/>
    </row>
    <row r="430" spans="2:2">
      <c r="B430" s="434"/>
    </row>
    <row r="431" spans="2:2">
      <c r="B431" s="434"/>
    </row>
    <row r="432" spans="2:2">
      <c r="B432" s="434"/>
    </row>
    <row r="433" spans="2:2">
      <c r="B433" s="434"/>
    </row>
    <row r="434" spans="2:2">
      <c r="B434" s="434"/>
    </row>
    <row r="435" spans="2:2">
      <c r="B435" s="434"/>
    </row>
    <row r="436" spans="2:2">
      <c r="B436" s="434"/>
    </row>
    <row r="437" spans="2:2">
      <c r="B437" s="434"/>
    </row>
    <row r="438" spans="2:2">
      <c r="B438" s="434"/>
    </row>
    <row r="439" spans="2:2">
      <c r="B439" s="434"/>
    </row>
    <row r="440" spans="2:2">
      <c r="B440" s="434"/>
    </row>
    <row r="441" spans="2:2">
      <c r="B441" s="434"/>
    </row>
    <row r="442" spans="2:2">
      <c r="B442" s="434"/>
    </row>
    <row r="443" spans="2:2">
      <c r="B443" s="434"/>
    </row>
    <row r="444" spans="2:2">
      <c r="B444" s="434"/>
    </row>
    <row r="445" spans="2:2">
      <c r="B445" s="434"/>
    </row>
    <row r="446" spans="2:2">
      <c r="B446" s="434"/>
    </row>
    <row r="447" spans="2:2">
      <c r="B447" s="434"/>
    </row>
    <row r="448" spans="2:2">
      <c r="B448" s="434"/>
    </row>
    <row r="449" spans="2:2">
      <c r="B449" s="434"/>
    </row>
    <row r="450" spans="2:2">
      <c r="B450" s="434"/>
    </row>
    <row r="451" spans="2:2">
      <c r="B451" s="434"/>
    </row>
    <row r="452" spans="2:2">
      <c r="B452" s="434"/>
    </row>
    <row r="453" spans="2:2">
      <c r="B453" s="434"/>
    </row>
    <row r="454" spans="2:2">
      <c r="B454" s="434"/>
    </row>
    <row r="455" spans="2:2">
      <c r="B455" s="434"/>
    </row>
    <row r="456" spans="2:2">
      <c r="B456" s="434"/>
    </row>
    <row r="457" spans="2:2">
      <c r="B457" s="434"/>
    </row>
    <row r="458" spans="2:2">
      <c r="B458" s="434"/>
    </row>
    <row r="459" spans="2:2">
      <c r="B459" s="434"/>
    </row>
    <row r="460" spans="2:2">
      <c r="B460" s="434"/>
    </row>
    <row r="461" spans="2:2">
      <c r="B461" s="434"/>
    </row>
    <row r="462" spans="2:2">
      <c r="B462" s="434"/>
    </row>
    <row r="463" spans="2:2">
      <c r="B463" s="434"/>
    </row>
    <row r="464" spans="2:2">
      <c r="B464" s="434"/>
    </row>
    <row r="465" spans="2:2">
      <c r="B465" s="434"/>
    </row>
    <row r="466" spans="2:2">
      <c r="B466" s="434"/>
    </row>
    <row r="467" spans="2:2">
      <c r="B467" s="434"/>
    </row>
    <row r="468" spans="2:2">
      <c r="B468" s="434"/>
    </row>
    <row r="469" spans="2:2">
      <c r="B469" s="434"/>
    </row>
    <row r="470" spans="2:2">
      <c r="B470" s="434"/>
    </row>
    <row r="471" spans="2:2">
      <c r="B471" s="434"/>
    </row>
    <row r="472" spans="2:2">
      <c r="B472" s="434"/>
    </row>
    <row r="473" spans="2:2">
      <c r="B473" s="434"/>
    </row>
    <row r="474" spans="2:2">
      <c r="B474" s="434"/>
    </row>
    <row r="475" spans="2:2">
      <c r="B475" s="434"/>
    </row>
    <row r="476" spans="2:2">
      <c r="B476" s="434"/>
    </row>
    <row r="477" spans="2:2">
      <c r="B477" s="434"/>
    </row>
    <row r="478" spans="2:2">
      <c r="B478" s="434"/>
    </row>
    <row r="479" spans="2:2">
      <c r="B479" s="434"/>
    </row>
    <row r="480" spans="2:2">
      <c r="B480" s="434"/>
    </row>
    <row r="481" spans="2:2">
      <c r="B481" s="434"/>
    </row>
    <row r="482" spans="2:2">
      <c r="B482" s="434"/>
    </row>
    <row r="483" spans="2:2">
      <c r="B483" s="434"/>
    </row>
    <row r="484" spans="2:2">
      <c r="B484" s="434"/>
    </row>
    <row r="485" spans="2:2">
      <c r="B485" s="434"/>
    </row>
    <row r="486" spans="2:2">
      <c r="B486" s="434"/>
    </row>
    <row r="487" spans="2:2">
      <c r="B487" s="434"/>
    </row>
    <row r="488" spans="2:2">
      <c r="B488" s="434"/>
    </row>
    <row r="489" spans="2:2">
      <c r="B489" s="434"/>
    </row>
    <row r="490" spans="2:2">
      <c r="B490" s="434"/>
    </row>
    <row r="491" spans="2:2">
      <c r="B491" s="434"/>
    </row>
    <row r="492" spans="2:2">
      <c r="B492" s="434"/>
    </row>
    <row r="493" spans="2:2">
      <c r="B493" s="434"/>
    </row>
    <row r="494" spans="2:2">
      <c r="B494" s="434"/>
    </row>
    <row r="495" spans="2:2">
      <c r="B495" s="434"/>
    </row>
    <row r="496" spans="2:2">
      <c r="B496" s="434"/>
    </row>
    <row r="497" spans="2:2">
      <c r="B497" s="434"/>
    </row>
    <row r="498" spans="2:2">
      <c r="B498" s="434"/>
    </row>
    <row r="499" spans="2:2">
      <c r="B499" s="434"/>
    </row>
    <row r="500" spans="2:2">
      <c r="B500" s="434"/>
    </row>
    <row r="501" spans="2:2">
      <c r="B501" s="434"/>
    </row>
    <row r="502" spans="2:2">
      <c r="B502" s="434"/>
    </row>
    <row r="503" spans="2:2">
      <c r="B503" s="434"/>
    </row>
    <row r="504" spans="2:2">
      <c r="B504" s="434"/>
    </row>
    <row r="505" spans="2:2">
      <c r="B505" s="434"/>
    </row>
    <row r="506" spans="2:2">
      <c r="B506" s="434"/>
    </row>
    <row r="507" spans="2:2">
      <c r="B507" s="434"/>
    </row>
    <row r="508" spans="2:2">
      <c r="B508" s="434"/>
    </row>
    <row r="509" spans="2:2">
      <c r="B509" s="434"/>
    </row>
    <row r="510" spans="2:2">
      <c r="B510" s="434"/>
    </row>
    <row r="511" spans="2:2">
      <c r="B511" s="434"/>
    </row>
    <row r="512" spans="2:2">
      <c r="B512" s="434"/>
    </row>
    <row r="513" spans="2:2">
      <c r="B513" s="434"/>
    </row>
    <row r="514" spans="2:2">
      <c r="B514" s="434"/>
    </row>
    <row r="515" spans="2:2">
      <c r="B515" s="434"/>
    </row>
    <row r="516" spans="2:2">
      <c r="B516" s="434"/>
    </row>
    <row r="517" spans="2:2">
      <c r="B517" s="434"/>
    </row>
    <row r="518" spans="2:2">
      <c r="B518" s="434"/>
    </row>
    <row r="519" spans="2:2">
      <c r="B519" s="434"/>
    </row>
    <row r="520" spans="2:2">
      <c r="B520" s="434"/>
    </row>
    <row r="521" spans="2:2">
      <c r="B521" s="434"/>
    </row>
    <row r="522" spans="2:2">
      <c r="B522" s="434"/>
    </row>
    <row r="523" spans="2:2">
      <c r="B523" s="434"/>
    </row>
    <row r="524" spans="2:2">
      <c r="B524" s="434"/>
    </row>
    <row r="525" spans="2:2">
      <c r="B525" s="434"/>
    </row>
    <row r="526" spans="2:2">
      <c r="B526" s="434"/>
    </row>
    <row r="527" spans="2:2">
      <c r="B527" s="434"/>
    </row>
    <row r="528" spans="2:2">
      <c r="B528" s="434"/>
    </row>
    <row r="529" spans="2:2">
      <c r="B529" s="434"/>
    </row>
    <row r="530" spans="2:2">
      <c r="B530" s="434"/>
    </row>
    <row r="531" spans="2:2">
      <c r="B531" s="434"/>
    </row>
    <row r="532" spans="2:2">
      <c r="B532" s="434"/>
    </row>
    <row r="533" spans="2:2">
      <c r="B533" s="434"/>
    </row>
    <row r="534" spans="2:2">
      <c r="B534" s="434"/>
    </row>
    <row r="535" spans="2:2">
      <c r="B535" s="434"/>
    </row>
    <row r="536" spans="2:2">
      <c r="B536" s="434"/>
    </row>
    <row r="537" spans="2:2">
      <c r="B537" s="434"/>
    </row>
    <row r="538" spans="2:2">
      <c r="B538" s="434"/>
    </row>
    <row r="539" spans="2:2">
      <c r="B539" s="434"/>
    </row>
    <row r="540" spans="2:2">
      <c r="B540" s="434"/>
    </row>
    <row r="541" spans="2:2">
      <c r="B541" s="434"/>
    </row>
    <row r="542" spans="2:2">
      <c r="B542" s="434"/>
    </row>
    <row r="543" spans="2:2">
      <c r="B543" s="434"/>
    </row>
    <row r="544" spans="2:2">
      <c r="B544" s="434"/>
    </row>
    <row r="545" spans="2:2">
      <c r="B545" s="434"/>
    </row>
    <row r="546" spans="2:2">
      <c r="B546" s="434"/>
    </row>
    <row r="547" spans="2:2">
      <c r="B547" s="434"/>
    </row>
    <row r="548" spans="2:2">
      <c r="B548" s="434"/>
    </row>
    <row r="549" spans="2:2">
      <c r="B549" s="434"/>
    </row>
    <row r="550" spans="2:2">
      <c r="B550" s="434"/>
    </row>
    <row r="551" spans="2:2">
      <c r="B551" s="434"/>
    </row>
    <row r="552" spans="2:2">
      <c r="B552" s="434"/>
    </row>
    <row r="553" spans="2:2">
      <c r="B553" s="434"/>
    </row>
    <row r="554" spans="2:2">
      <c r="B554" s="434"/>
    </row>
    <row r="555" spans="2:2">
      <c r="B555" s="434"/>
    </row>
    <row r="556" spans="2:2">
      <c r="B556" s="434"/>
    </row>
    <row r="557" spans="2:2">
      <c r="B557" s="434"/>
    </row>
    <row r="558" spans="2:2">
      <c r="B558" s="434"/>
    </row>
    <row r="559" spans="2:2">
      <c r="B559" s="434"/>
    </row>
    <row r="560" spans="2:2">
      <c r="B560" s="434"/>
    </row>
    <row r="561" spans="2:2">
      <c r="B561" s="434"/>
    </row>
    <row r="562" spans="2:2">
      <c r="B562" s="434"/>
    </row>
    <row r="563" spans="2:2">
      <c r="B563" s="434"/>
    </row>
    <row r="564" spans="2:2">
      <c r="B564" s="434"/>
    </row>
    <row r="565" spans="2:2">
      <c r="B565" s="434"/>
    </row>
    <row r="566" spans="2:2">
      <c r="B566" s="434"/>
    </row>
    <row r="567" spans="2:2">
      <c r="B567" s="434"/>
    </row>
    <row r="568" spans="2:2">
      <c r="B568" s="434"/>
    </row>
    <row r="569" spans="2:2">
      <c r="B569" s="434"/>
    </row>
    <row r="570" spans="2:2">
      <c r="B570" s="434"/>
    </row>
    <row r="571" spans="2:2">
      <c r="B571" s="434"/>
    </row>
    <row r="572" spans="2:2">
      <c r="B572" s="434"/>
    </row>
    <row r="573" spans="2:2">
      <c r="B573" s="434"/>
    </row>
    <row r="574" spans="2:2">
      <c r="B574" s="434"/>
    </row>
    <row r="575" spans="2:2">
      <c r="B575" s="434"/>
    </row>
    <row r="576" spans="2:2">
      <c r="B576" s="434"/>
    </row>
    <row r="577" spans="2:2">
      <c r="B577" s="434"/>
    </row>
    <row r="578" spans="2:2">
      <c r="B578" s="434"/>
    </row>
    <row r="579" spans="2:2">
      <c r="B579" s="434"/>
    </row>
    <row r="580" spans="2:2">
      <c r="B580" s="434"/>
    </row>
    <row r="581" spans="2:2">
      <c r="B581" s="434"/>
    </row>
    <row r="582" spans="2:2">
      <c r="B582" s="434"/>
    </row>
    <row r="583" spans="2:2">
      <c r="B583" s="434"/>
    </row>
    <row r="584" spans="2:2">
      <c r="B584" s="434"/>
    </row>
    <row r="585" spans="2:2">
      <c r="B585" s="434"/>
    </row>
    <row r="586" spans="2:2">
      <c r="B586" s="434"/>
    </row>
    <row r="587" spans="2:2">
      <c r="B587" s="434"/>
    </row>
    <row r="588" spans="2:2">
      <c r="B588" s="434"/>
    </row>
    <row r="589" spans="2:2">
      <c r="B589" s="434"/>
    </row>
    <row r="590" spans="2:2">
      <c r="B590" s="434"/>
    </row>
    <row r="591" spans="2:2">
      <c r="B591" s="434"/>
    </row>
    <row r="592" spans="2:2">
      <c r="B592" s="434"/>
    </row>
    <row r="593" spans="2:2">
      <c r="B593" s="434"/>
    </row>
    <row r="594" spans="2:2">
      <c r="B594" s="434"/>
    </row>
    <row r="595" spans="2:2">
      <c r="B595" s="434"/>
    </row>
    <row r="596" spans="2:2">
      <c r="B596" s="434"/>
    </row>
    <row r="597" spans="2:2">
      <c r="B597" s="434"/>
    </row>
    <row r="598" spans="2:2">
      <c r="B598" s="434"/>
    </row>
    <row r="599" spans="2:2">
      <c r="B599" s="434"/>
    </row>
    <row r="600" spans="2:2">
      <c r="B600" s="434"/>
    </row>
    <row r="601" spans="2:2">
      <c r="B601" s="434"/>
    </row>
    <row r="602" spans="2:2">
      <c r="B602" s="434"/>
    </row>
    <row r="603" spans="2:2">
      <c r="B603" s="434"/>
    </row>
    <row r="604" spans="2:2">
      <c r="B604" s="434"/>
    </row>
    <row r="605" spans="2:2">
      <c r="B605" s="434"/>
    </row>
    <row r="606" spans="2:2">
      <c r="B606" s="434"/>
    </row>
    <row r="607" spans="2:2">
      <c r="B607" s="434"/>
    </row>
    <row r="608" spans="2:2">
      <c r="B608" s="434"/>
    </row>
    <row r="609" spans="2:2">
      <c r="B609" s="434"/>
    </row>
    <row r="610" spans="2:2">
      <c r="B610" s="434"/>
    </row>
    <row r="611" spans="2:2">
      <c r="B611" s="434"/>
    </row>
    <row r="612" spans="2:2">
      <c r="B612" s="434"/>
    </row>
    <row r="613" spans="2:2">
      <c r="B613" s="434"/>
    </row>
    <row r="614" spans="2:2">
      <c r="B614" s="434"/>
    </row>
    <row r="615" spans="2:2">
      <c r="B615" s="434"/>
    </row>
    <row r="616" spans="2:2">
      <c r="B616" s="434"/>
    </row>
    <row r="617" spans="2:2">
      <c r="B617" s="434"/>
    </row>
    <row r="618" spans="2:2">
      <c r="B618" s="434"/>
    </row>
    <row r="619" spans="2:2">
      <c r="B619" s="434"/>
    </row>
    <row r="620" spans="2:2">
      <c r="B620" s="434"/>
    </row>
    <row r="621" spans="2:2">
      <c r="B621" s="434"/>
    </row>
    <row r="622" spans="2:2">
      <c r="B622" s="434"/>
    </row>
    <row r="623" spans="2:2">
      <c r="B623" s="434"/>
    </row>
    <row r="624" spans="2:2">
      <c r="B624" s="434"/>
    </row>
    <row r="625" spans="2:2">
      <c r="B625" s="434"/>
    </row>
    <row r="626" spans="2:2">
      <c r="B626" s="434"/>
    </row>
    <row r="627" spans="2:2">
      <c r="B627" s="434"/>
    </row>
    <row r="628" spans="2:2">
      <c r="B628" s="434"/>
    </row>
    <row r="629" spans="2:2">
      <c r="B629" s="434"/>
    </row>
    <row r="630" spans="2:2">
      <c r="B630" s="434"/>
    </row>
    <row r="631" spans="2:2">
      <c r="B631" s="434"/>
    </row>
    <row r="632" spans="2:2">
      <c r="B632" s="434"/>
    </row>
    <row r="633" spans="2:2">
      <c r="B633" s="434"/>
    </row>
    <row r="634" spans="2:2">
      <c r="B634" s="434"/>
    </row>
    <row r="635" spans="2:2">
      <c r="B635" s="434"/>
    </row>
    <row r="636" spans="2:2">
      <c r="B636" s="434"/>
    </row>
    <row r="637" spans="2:2">
      <c r="B637" s="434"/>
    </row>
    <row r="638" spans="2:2">
      <c r="B638" s="434"/>
    </row>
    <row r="639" spans="2:2">
      <c r="B639" s="434"/>
    </row>
    <row r="640" spans="2:2">
      <c r="B640" s="434"/>
    </row>
    <row r="641" spans="2:2">
      <c r="B641" s="434"/>
    </row>
    <row r="642" spans="2:2">
      <c r="B642" s="434"/>
    </row>
    <row r="643" spans="2:2">
      <c r="B643" s="434"/>
    </row>
    <row r="644" spans="2:2">
      <c r="B644" s="434"/>
    </row>
    <row r="645" spans="2:2">
      <c r="B645" s="434"/>
    </row>
    <row r="646" spans="2:2">
      <c r="B646" s="434"/>
    </row>
    <row r="647" spans="2:2">
      <c r="B647" s="434"/>
    </row>
    <row r="648" spans="2:2">
      <c r="B648" s="434"/>
    </row>
    <row r="649" spans="2:2">
      <c r="B649" s="434"/>
    </row>
    <row r="650" spans="2:2">
      <c r="B650" s="434"/>
    </row>
    <row r="651" spans="2:2">
      <c r="B651" s="434"/>
    </row>
    <row r="652" spans="2:2">
      <c r="B652" s="434"/>
    </row>
    <row r="653" spans="2:2">
      <c r="B653" s="434"/>
    </row>
    <row r="654" spans="2:2">
      <c r="B654" s="434"/>
    </row>
    <row r="655" spans="2:2">
      <c r="B655" s="434"/>
    </row>
    <row r="656" spans="2:2">
      <c r="B656" s="434"/>
    </row>
    <row r="657" spans="2:2">
      <c r="B657" s="434"/>
    </row>
    <row r="658" spans="2:2">
      <c r="B658" s="434"/>
    </row>
    <row r="659" spans="2:2">
      <c r="B659" s="434"/>
    </row>
    <row r="660" spans="2:2">
      <c r="B660" s="434"/>
    </row>
    <row r="661" spans="2:2">
      <c r="B661" s="434"/>
    </row>
    <row r="662" spans="2:2">
      <c r="B662" s="434"/>
    </row>
    <row r="663" spans="2:2">
      <c r="B663" s="434"/>
    </row>
    <row r="664" spans="2:2">
      <c r="B664" s="434"/>
    </row>
    <row r="665" spans="2:2">
      <c r="B665" s="434"/>
    </row>
    <row r="666" spans="2:2">
      <c r="B666" s="434"/>
    </row>
    <row r="667" spans="2:2">
      <c r="B667" s="434"/>
    </row>
    <row r="668" spans="2:2">
      <c r="B668" s="434"/>
    </row>
    <row r="669" spans="2:2">
      <c r="B669" s="434"/>
    </row>
    <row r="670" spans="2:2">
      <c r="B670" s="434"/>
    </row>
    <row r="671" spans="2:2">
      <c r="B671" s="434"/>
    </row>
    <row r="672" spans="2:2">
      <c r="B672" s="434"/>
    </row>
    <row r="673" spans="2:2">
      <c r="B673" s="434"/>
    </row>
    <row r="674" spans="2:2">
      <c r="B674" s="434"/>
    </row>
    <row r="675" spans="2:2">
      <c r="B675" s="434"/>
    </row>
    <row r="676" spans="2:2">
      <c r="B676" s="434"/>
    </row>
    <row r="677" spans="2:2">
      <c r="B677" s="434"/>
    </row>
    <row r="678" spans="2:2">
      <c r="B678" s="434"/>
    </row>
    <row r="679" spans="2:2">
      <c r="B679" s="434"/>
    </row>
    <row r="680" spans="2:2">
      <c r="B680" s="434"/>
    </row>
    <row r="681" spans="2:2">
      <c r="B681" s="434"/>
    </row>
    <row r="682" spans="2:2">
      <c r="B682" s="434"/>
    </row>
    <row r="683" spans="2:2">
      <c r="B683" s="434"/>
    </row>
    <row r="684" spans="2:2">
      <c r="B684" s="434"/>
    </row>
    <row r="685" spans="2:2">
      <c r="B685" s="434"/>
    </row>
    <row r="686" spans="2:2">
      <c r="B686" s="434"/>
    </row>
    <row r="687" spans="2:2">
      <c r="B687" s="434"/>
    </row>
    <row r="688" spans="2:2">
      <c r="B688" s="434"/>
    </row>
    <row r="689" spans="2:2">
      <c r="B689" s="434"/>
    </row>
    <row r="690" spans="2:2">
      <c r="B690" s="434"/>
    </row>
    <row r="691" spans="2:2">
      <c r="B691" s="434"/>
    </row>
    <row r="692" spans="2:2">
      <c r="B692" s="434"/>
    </row>
    <row r="693" spans="2:2">
      <c r="B693" s="434"/>
    </row>
    <row r="694" spans="2:2">
      <c r="B694" s="434"/>
    </row>
    <row r="695" spans="2:2">
      <c r="B695" s="434"/>
    </row>
    <row r="696" spans="2:2">
      <c r="B696" s="434"/>
    </row>
    <row r="697" spans="2:2">
      <c r="B697" s="434"/>
    </row>
    <row r="698" spans="2:2">
      <c r="B698" s="434"/>
    </row>
    <row r="699" spans="2:2">
      <c r="B699" s="434"/>
    </row>
    <row r="700" spans="2:2">
      <c r="B700" s="434"/>
    </row>
    <row r="701" spans="2:2">
      <c r="B701" s="434"/>
    </row>
    <row r="702" spans="2:2">
      <c r="B702" s="434"/>
    </row>
    <row r="703" spans="2:2">
      <c r="B703" s="434"/>
    </row>
    <row r="704" spans="2:2">
      <c r="B704" s="434"/>
    </row>
    <row r="705" spans="2:2">
      <c r="B705" s="434"/>
    </row>
    <row r="706" spans="2:2">
      <c r="B706" s="434"/>
    </row>
    <row r="707" spans="2:2">
      <c r="B707" s="434"/>
    </row>
    <row r="708" spans="2:2">
      <c r="B708" s="434"/>
    </row>
    <row r="709" spans="2:2">
      <c r="B709" s="434"/>
    </row>
    <row r="710" spans="2:2">
      <c r="B710" s="434"/>
    </row>
    <row r="711" spans="2:2">
      <c r="B711" s="434"/>
    </row>
    <row r="712" spans="2:2">
      <c r="B712" s="434"/>
    </row>
    <row r="713" spans="2:2">
      <c r="B713" s="434"/>
    </row>
    <row r="714" spans="2:2">
      <c r="B714" s="434"/>
    </row>
    <row r="715" spans="2:2">
      <c r="B715" s="434"/>
    </row>
    <row r="716" spans="2:2">
      <c r="B716" s="434"/>
    </row>
    <row r="717" spans="2:2">
      <c r="B717" s="434"/>
    </row>
    <row r="718" spans="2:2">
      <c r="B718" s="434"/>
    </row>
    <row r="719" spans="2:2">
      <c r="B719" s="434"/>
    </row>
    <row r="720" spans="2:2">
      <c r="B720" s="434"/>
    </row>
    <row r="721" spans="2:2">
      <c r="B721" s="434"/>
    </row>
    <row r="722" spans="2:2">
      <c r="B722" s="434"/>
    </row>
    <row r="723" spans="2:2">
      <c r="B723" s="434"/>
    </row>
    <row r="724" spans="2:2">
      <c r="B724" s="434"/>
    </row>
    <row r="725" spans="2:2">
      <c r="B725" s="434"/>
    </row>
    <row r="726" spans="2:2">
      <c r="B726" s="434"/>
    </row>
    <row r="727" spans="2:2">
      <c r="B727" s="434"/>
    </row>
    <row r="728" spans="2:2">
      <c r="B728" s="434"/>
    </row>
    <row r="729" spans="2:2">
      <c r="B729" s="434"/>
    </row>
    <row r="730" spans="2:2">
      <c r="B730" s="434"/>
    </row>
    <row r="731" spans="2:2">
      <c r="B731" s="434"/>
    </row>
    <row r="732" spans="2:2">
      <c r="B732" s="434"/>
    </row>
    <row r="733" spans="2:2">
      <c r="B733" s="434"/>
    </row>
    <row r="734" spans="2:2">
      <c r="B734" s="434"/>
    </row>
    <row r="735" spans="2:2">
      <c r="B735" s="434"/>
    </row>
    <row r="736" spans="2:2">
      <c r="B736" s="434"/>
    </row>
    <row r="737" spans="2:2">
      <c r="B737" s="434"/>
    </row>
    <row r="738" spans="2:2">
      <c r="B738" s="434"/>
    </row>
    <row r="739" spans="2:2">
      <c r="B739" s="434"/>
    </row>
    <row r="740" spans="2:2">
      <c r="B740" s="434"/>
    </row>
    <row r="741" spans="2:2">
      <c r="B741" s="434"/>
    </row>
    <row r="742" spans="2:2">
      <c r="B742" s="434"/>
    </row>
    <row r="743" spans="2:2">
      <c r="B743" s="434"/>
    </row>
    <row r="744" spans="2:2">
      <c r="B744" s="434"/>
    </row>
    <row r="745" spans="2:2">
      <c r="B745" s="434"/>
    </row>
    <row r="746" spans="2:2">
      <c r="B746" s="434"/>
    </row>
    <row r="747" spans="2:2">
      <c r="B747" s="434"/>
    </row>
    <row r="748" spans="2:2">
      <c r="B748" s="434"/>
    </row>
    <row r="749" spans="2:2">
      <c r="B749" s="434"/>
    </row>
    <row r="750" spans="2:2">
      <c r="B750" s="434"/>
    </row>
    <row r="751" spans="2:2">
      <c r="B751" s="434"/>
    </row>
    <row r="752" spans="2:2">
      <c r="B752" s="434"/>
    </row>
    <row r="753" spans="2:2">
      <c r="B753" s="434"/>
    </row>
    <row r="754" spans="2:2">
      <c r="B754" s="434"/>
    </row>
    <row r="755" spans="2:2">
      <c r="B755" s="434"/>
    </row>
    <row r="756" spans="2:2">
      <c r="B756" s="434"/>
    </row>
    <row r="757" spans="2:2">
      <c r="B757" s="434"/>
    </row>
    <row r="758" spans="2:2">
      <c r="B758" s="434"/>
    </row>
    <row r="759" spans="2:2">
      <c r="B759" s="434"/>
    </row>
    <row r="760" spans="2:2">
      <c r="B760" s="434"/>
    </row>
    <row r="761" spans="2:2">
      <c r="B761" s="434"/>
    </row>
    <row r="762" spans="2:2">
      <c r="B762" s="434"/>
    </row>
    <row r="763" spans="2:2">
      <c r="B763" s="434"/>
    </row>
    <row r="764" spans="2:2">
      <c r="B764" s="434"/>
    </row>
    <row r="765" spans="2:2">
      <c r="B765" s="434"/>
    </row>
    <row r="766" spans="2:2">
      <c r="B766" s="434"/>
    </row>
    <row r="767" spans="2:2">
      <c r="B767" s="434"/>
    </row>
    <row r="768" spans="2:2">
      <c r="B768" s="434"/>
    </row>
    <row r="769" spans="2:2">
      <c r="B769" s="434"/>
    </row>
    <row r="770" spans="2:2">
      <c r="B770" s="434"/>
    </row>
    <row r="771" spans="2:2">
      <c r="B771" s="434"/>
    </row>
    <row r="772" spans="2:2">
      <c r="B772" s="434"/>
    </row>
    <row r="773" spans="2:2">
      <c r="B773" s="434"/>
    </row>
    <row r="774" spans="2:2">
      <c r="B774" s="434"/>
    </row>
    <row r="775" spans="2:2">
      <c r="B775" s="434"/>
    </row>
    <row r="776" spans="2:2">
      <c r="B776" s="434"/>
    </row>
    <row r="777" spans="2:2">
      <c r="B777" s="434"/>
    </row>
    <row r="778" spans="2:2">
      <c r="B778" s="434"/>
    </row>
    <row r="779" spans="2:2">
      <c r="B779" s="434"/>
    </row>
    <row r="780" spans="2:2">
      <c r="B780" s="434"/>
    </row>
    <row r="781" spans="2:2">
      <c r="B781" s="434"/>
    </row>
    <row r="782" spans="2:2">
      <c r="B782" s="434"/>
    </row>
    <row r="783" spans="2:2">
      <c r="B783" s="434"/>
    </row>
    <row r="784" spans="2:2">
      <c r="B784" s="434"/>
    </row>
    <row r="785" spans="2:2">
      <c r="B785" s="434"/>
    </row>
    <row r="786" spans="2:2">
      <c r="B786" s="434"/>
    </row>
    <row r="787" spans="2:2">
      <c r="B787" s="434"/>
    </row>
    <row r="788" spans="2:2">
      <c r="B788" s="434"/>
    </row>
    <row r="789" spans="2:2">
      <c r="B789" s="434"/>
    </row>
    <row r="790" spans="2:2">
      <c r="B790" s="434"/>
    </row>
    <row r="791" spans="2:2">
      <c r="B791" s="434"/>
    </row>
    <row r="792" spans="2:2">
      <c r="B792" s="434"/>
    </row>
    <row r="793" spans="2:2">
      <c r="B793" s="434"/>
    </row>
    <row r="794" spans="2:2">
      <c r="B794" s="434"/>
    </row>
    <row r="795" spans="2:2">
      <c r="B795" s="434"/>
    </row>
    <row r="796" spans="2:2">
      <c r="B796" s="434"/>
    </row>
    <row r="797" spans="2:2">
      <c r="B797" s="434"/>
    </row>
    <row r="798" spans="2:2">
      <c r="B798" s="434"/>
    </row>
    <row r="799" spans="2:2">
      <c r="B799" s="434"/>
    </row>
    <row r="800" spans="2:2">
      <c r="B800" s="434"/>
    </row>
    <row r="801" spans="2:2">
      <c r="B801" s="434"/>
    </row>
    <row r="802" spans="2:2">
      <c r="B802" s="434"/>
    </row>
    <row r="803" spans="2:2">
      <c r="B803" s="434"/>
    </row>
    <row r="804" spans="2:2">
      <c r="B804" s="434"/>
    </row>
    <row r="805" spans="2:2">
      <c r="B805" s="434"/>
    </row>
    <row r="806" spans="2:2">
      <c r="B806" s="434"/>
    </row>
    <row r="807" spans="2:2">
      <c r="B807" s="434"/>
    </row>
    <row r="808" spans="2:2">
      <c r="B808" s="434"/>
    </row>
    <row r="809" spans="2:2">
      <c r="B809" s="434"/>
    </row>
    <row r="810" spans="2:2">
      <c r="B810" s="434"/>
    </row>
    <row r="811" spans="2:2">
      <c r="B811" s="434"/>
    </row>
    <row r="812" spans="2:2">
      <c r="B812" s="434"/>
    </row>
    <row r="813" spans="2:2">
      <c r="B813" s="434"/>
    </row>
    <row r="814" spans="2:2">
      <c r="B814" s="434"/>
    </row>
    <row r="815" spans="2:2">
      <c r="B815" s="434"/>
    </row>
    <row r="816" spans="2:2">
      <c r="B816" s="434"/>
    </row>
    <row r="817" spans="2:2">
      <c r="B817" s="434"/>
    </row>
    <row r="818" spans="2:2">
      <c r="B818" s="434"/>
    </row>
    <row r="819" spans="2:2">
      <c r="B819" s="434"/>
    </row>
    <row r="820" spans="2:2">
      <c r="B820" s="434"/>
    </row>
    <row r="821" spans="2:2">
      <c r="B821" s="434"/>
    </row>
    <row r="822" spans="2:2">
      <c r="B822" s="434"/>
    </row>
    <row r="823" spans="2:2">
      <c r="B823" s="434"/>
    </row>
    <row r="824" spans="2:2">
      <c r="B824" s="434"/>
    </row>
    <row r="825" spans="2:2">
      <c r="B825" s="434"/>
    </row>
    <row r="826" spans="2:2">
      <c r="B826" s="434"/>
    </row>
    <row r="827" spans="2:2">
      <c r="B827" s="434"/>
    </row>
    <row r="828" spans="2:2">
      <c r="B828" s="434"/>
    </row>
    <row r="829" spans="2:2">
      <c r="B829" s="434"/>
    </row>
    <row r="830" spans="2:2">
      <c r="B830" s="434"/>
    </row>
    <row r="831" spans="2:2">
      <c r="B831" s="434"/>
    </row>
    <row r="832" spans="2:2">
      <c r="B832" s="434"/>
    </row>
    <row r="833" spans="2:2">
      <c r="B833" s="434"/>
    </row>
    <row r="834" spans="2:2">
      <c r="B834" s="434"/>
    </row>
    <row r="835" spans="2:2">
      <c r="B835" s="434"/>
    </row>
    <row r="836" spans="2:2">
      <c r="B836" s="434"/>
    </row>
    <row r="837" spans="2:2">
      <c r="B837" s="434"/>
    </row>
    <row r="838" spans="2:2">
      <c r="B838" s="434"/>
    </row>
    <row r="839" spans="2:2">
      <c r="B839" s="434"/>
    </row>
    <row r="840" spans="2:2">
      <c r="B840" s="434"/>
    </row>
    <row r="841" spans="2:2">
      <c r="B841" s="434"/>
    </row>
    <row r="842" spans="2:2">
      <c r="B842" s="434"/>
    </row>
    <row r="843" spans="2:2">
      <c r="B843" s="434"/>
    </row>
    <row r="844" spans="2:2">
      <c r="B844" s="434"/>
    </row>
    <row r="845" spans="2:2">
      <c r="B845" s="434"/>
    </row>
    <row r="846" spans="2:2">
      <c r="B846" s="434"/>
    </row>
    <row r="847" spans="2:2">
      <c r="B847" s="434"/>
    </row>
    <row r="848" spans="2:2">
      <c r="B848" s="434"/>
    </row>
    <row r="849" spans="2:2">
      <c r="B849" s="434"/>
    </row>
    <row r="850" spans="2:2">
      <c r="B850" s="434"/>
    </row>
    <row r="851" spans="2:2">
      <c r="B851" s="434"/>
    </row>
    <row r="852" spans="2:2">
      <c r="B852" s="434"/>
    </row>
    <row r="853" spans="2:2">
      <c r="B853" s="434"/>
    </row>
    <row r="854" spans="2:2">
      <c r="B854" s="434"/>
    </row>
    <row r="855" spans="2:2">
      <c r="B855" s="434"/>
    </row>
    <row r="856" spans="2:2">
      <c r="B856" s="434"/>
    </row>
    <row r="857" spans="2:2">
      <c r="B857" s="434"/>
    </row>
    <row r="858" spans="2:2">
      <c r="B858" s="434"/>
    </row>
    <row r="859" spans="2:2">
      <c r="B859" s="434"/>
    </row>
    <row r="860" spans="2:2">
      <c r="B860" s="434"/>
    </row>
    <row r="861" spans="2:2">
      <c r="B861" s="434"/>
    </row>
    <row r="862" spans="2:2">
      <c r="B862" s="434"/>
    </row>
    <row r="863" spans="2:2">
      <c r="B863" s="434"/>
    </row>
    <row r="864" spans="2:2">
      <c r="B864" s="434"/>
    </row>
    <row r="865" spans="2:2">
      <c r="B865" s="434"/>
    </row>
    <row r="866" spans="2:2">
      <c r="B866" s="434"/>
    </row>
    <row r="867" spans="2:2">
      <c r="B867" s="434"/>
    </row>
    <row r="868" spans="2:2">
      <c r="B868" s="434"/>
    </row>
    <row r="869" spans="2:2">
      <c r="B869" s="434"/>
    </row>
    <row r="870" spans="2:2">
      <c r="B870" s="434"/>
    </row>
    <row r="871" spans="2:2">
      <c r="B871" s="434"/>
    </row>
    <row r="872" spans="2:2">
      <c r="B872" s="434"/>
    </row>
    <row r="873" spans="2:2">
      <c r="B873" s="434"/>
    </row>
    <row r="874" spans="2:2">
      <c r="B874" s="434"/>
    </row>
    <row r="875" spans="2:2">
      <c r="B875" s="434"/>
    </row>
    <row r="876" spans="2:2">
      <c r="B876" s="434"/>
    </row>
    <row r="877" spans="2:2">
      <c r="B877" s="434"/>
    </row>
    <row r="878" spans="2:2">
      <c r="B878" s="434"/>
    </row>
    <row r="879" spans="2:2">
      <c r="B879" s="434"/>
    </row>
    <row r="880" spans="2:2">
      <c r="B880" s="434"/>
    </row>
    <row r="881" spans="2:2">
      <c r="B881" s="434"/>
    </row>
    <row r="882" spans="2:2">
      <c r="B882" s="434"/>
    </row>
    <row r="883" spans="2:2">
      <c r="B883" s="434"/>
    </row>
    <row r="884" spans="2:2">
      <c r="B884" s="434"/>
    </row>
    <row r="885" spans="2:2">
      <c r="B885" s="434"/>
    </row>
    <row r="886" spans="2:2">
      <c r="B886" s="434"/>
    </row>
    <row r="887" spans="2:2">
      <c r="B887" s="434"/>
    </row>
    <row r="888" spans="2:2">
      <c r="B888" s="434"/>
    </row>
    <row r="889" spans="2:2">
      <c r="B889" s="434"/>
    </row>
    <row r="890" spans="2:2">
      <c r="B890" s="434"/>
    </row>
    <row r="891" spans="2:2">
      <c r="B891" s="434"/>
    </row>
    <row r="892" spans="2:2">
      <c r="B892" s="434"/>
    </row>
    <row r="893" spans="2:2">
      <c r="B893" s="434"/>
    </row>
    <row r="894" spans="2:2">
      <c r="B894" s="434"/>
    </row>
    <row r="895" spans="2:2">
      <c r="B895" s="434"/>
    </row>
    <row r="896" spans="2:2">
      <c r="B896" s="434"/>
    </row>
    <row r="897" spans="2:2">
      <c r="B897" s="434"/>
    </row>
    <row r="898" spans="2:2">
      <c r="B898" s="434"/>
    </row>
    <row r="899" spans="2:2">
      <c r="B899" s="434"/>
    </row>
    <row r="900" spans="2:2">
      <c r="B900" s="434"/>
    </row>
    <row r="901" spans="2:2">
      <c r="B901" s="434"/>
    </row>
    <row r="902" spans="2:2">
      <c r="B902" s="434"/>
    </row>
    <row r="903" spans="2:2">
      <c r="B903" s="434"/>
    </row>
    <row r="904" spans="2:2">
      <c r="B904" s="434"/>
    </row>
    <row r="905" spans="2:2">
      <c r="B905" s="434"/>
    </row>
    <row r="906" spans="2:2">
      <c r="B906" s="434"/>
    </row>
    <row r="907" spans="2:2">
      <c r="B907" s="434"/>
    </row>
    <row r="908" spans="2:2">
      <c r="B908" s="434"/>
    </row>
    <row r="909" spans="2:2">
      <c r="B909" s="434"/>
    </row>
    <row r="910" spans="2:2">
      <c r="B910" s="434"/>
    </row>
    <row r="911" spans="2:2">
      <c r="B911" s="434"/>
    </row>
    <row r="912" spans="2:2">
      <c r="B912" s="434"/>
    </row>
    <row r="913" spans="2:2">
      <c r="B913" s="434"/>
    </row>
    <row r="914" spans="2:2">
      <c r="B914" s="434"/>
    </row>
    <row r="915" spans="2:2">
      <c r="B915" s="434"/>
    </row>
    <row r="916" spans="2:2">
      <c r="B916" s="434"/>
    </row>
    <row r="917" spans="2:2">
      <c r="B917" s="434"/>
    </row>
    <row r="918" spans="2:2">
      <c r="B918" s="434"/>
    </row>
    <row r="919" spans="2:2">
      <c r="B919" s="434"/>
    </row>
    <row r="920" spans="2:2">
      <c r="B920" s="434"/>
    </row>
    <row r="921" spans="2:2">
      <c r="B921" s="434"/>
    </row>
    <row r="922" spans="2:2">
      <c r="B922" s="434"/>
    </row>
    <row r="923" spans="2:2">
      <c r="B923" s="434"/>
    </row>
    <row r="924" spans="2:2">
      <c r="B924" s="434"/>
    </row>
    <row r="925" spans="2:2">
      <c r="B925" s="434"/>
    </row>
    <row r="926" spans="2:2">
      <c r="B926" s="434"/>
    </row>
    <row r="927" spans="2:2">
      <c r="B927" s="434"/>
    </row>
    <row r="928" spans="2:2">
      <c r="B928" s="434"/>
    </row>
    <row r="929" spans="2:2">
      <c r="B929" s="434"/>
    </row>
    <row r="930" spans="2:2">
      <c r="B930" s="434"/>
    </row>
    <row r="931" spans="2:2">
      <c r="B931" s="434"/>
    </row>
    <row r="932" spans="2:2">
      <c r="B932" s="434"/>
    </row>
    <row r="933" spans="2:2">
      <c r="B933" s="434"/>
    </row>
    <row r="934" spans="2:2">
      <c r="B934" s="434"/>
    </row>
    <row r="935" spans="2:2">
      <c r="B935" s="434"/>
    </row>
    <row r="936" spans="2:2">
      <c r="B936" s="434"/>
    </row>
    <row r="937" spans="2:2">
      <c r="B937" s="434"/>
    </row>
    <row r="938" spans="2:2">
      <c r="B938" s="434"/>
    </row>
    <row r="939" spans="2:2">
      <c r="B939" s="434"/>
    </row>
    <row r="940" spans="2:2">
      <c r="B940" s="434"/>
    </row>
    <row r="941" spans="2:2">
      <c r="B941" s="434"/>
    </row>
    <row r="942" spans="2:2">
      <c r="B942" s="434"/>
    </row>
    <row r="943" spans="2:2">
      <c r="B943" s="434"/>
    </row>
    <row r="944" spans="2:2">
      <c r="B944" s="434"/>
    </row>
    <row r="945" spans="2:2">
      <c r="B945" s="434"/>
    </row>
    <row r="946" spans="2:2">
      <c r="B946" s="434"/>
    </row>
    <row r="947" spans="2:2">
      <c r="B947" s="434"/>
    </row>
    <row r="948" spans="2:2">
      <c r="B948" s="434"/>
    </row>
    <row r="949" spans="2:2">
      <c r="B949" s="434"/>
    </row>
    <row r="950" spans="2:2">
      <c r="B950" s="434"/>
    </row>
    <row r="951" spans="2:2">
      <c r="B951" s="434"/>
    </row>
    <row r="952" spans="2:2">
      <c r="B952" s="434"/>
    </row>
    <row r="953" spans="2:2">
      <c r="B953" s="434"/>
    </row>
    <row r="954" spans="2:2">
      <c r="B954" s="434"/>
    </row>
    <row r="955" spans="2:2">
      <c r="B955" s="434"/>
    </row>
    <row r="956" spans="2:2">
      <c r="B956" s="434"/>
    </row>
    <row r="957" spans="2:2">
      <c r="B957" s="434"/>
    </row>
    <row r="958" spans="2:2">
      <c r="B958" s="434"/>
    </row>
    <row r="959" spans="2:2">
      <c r="B959" s="434"/>
    </row>
    <row r="960" spans="2:2">
      <c r="B960" s="434"/>
    </row>
    <row r="961" spans="2:2">
      <c r="B961" s="434"/>
    </row>
    <row r="962" spans="2:2">
      <c r="B962" s="434"/>
    </row>
    <row r="963" spans="2:2">
      <c r="B963" s="434"/>
    </row>
    <row r="964" spans="2:2">
      <c r="B964" s="434"/>
    </row>
    <row r="965" spans="2:2">
      <c r="B965" s="434"/>
    </row>
    <row r="966" spans="2:2">
      <c r="B966" s="434"/>
    </row>
    <row r="967" spans="2:2">
      <c r="B967" s="434"/>
    </row>
    <row r="968" spans="2:2">
      <c r="B968" s="434"/>
    </row>
    <row r="969" spans="2:2">
      <c r="B969" s="434"/>
    </row>
    <row r="970" spans="2:2">
      <c r="B970" s="434"/>
    </row>
    <row r="971" spans="2:2">
      <c r="B971" s="434"/>
    </row>
    <row r="972" spans="2:2">
      <c r="B972" s="434"/>
    </row>
    <row r="973" spans="2:2">
      <c r="B973" s="434"/>
    </row>
    <row r="974" spans="2:2">
      <c r="B974" s="434"/>
    </row>
    <row r="975" spans="2:2">
      <c r="B975" s="434"/>
    </row>
    <row r="976" spans="2:2">
      <c r="B976" s="434"/>
    </row>
    <row r="977" spans="2:2">
      <c r="B977" s="434"/>
    </row>
    <row r="978" spans="2:2">
      <c r="B978" s="434"/>
    </row>
    <row r="979" spans="2:2">
      <c r="B979" s="434"/>
    </row>
    <row r="980" spans="2:2">
      <c r="B980" s="434"/>
    </row>
    <row r="981" spans="2:2">
      <c r="B981" s="434"/>
    </row>
    <row r="982" spans="2:2">
      <c r="B982" s="434"/>
    </row>
    <row r="983" spans="2:2">
      <c r="B983" s="434"/>
    </row>
    <row r="984" spans="2:2">
      <c r="B984" s="434"/>
    </row>
    <row r="985" spans="2:2">
      <c r="B985" s="434"/>
    </row>
    <row r="986" spans="2:2">
      <c r="B986" s="434"/>
    </row>
    <row r="987" spans="2:2">
      <c r="B987" s="434"/>
    </row>
    <row r="988" spans="2:2">
      <c r="B988" s="434"/>
    </row>
    <row r="989" spans="2:2">
      <c r="B989" s="434"/>
    </row>
    <row r="990" spans="2:2">
      <c r="B990" s="434"/>
    </row>
    <row r="991" spans="2:2">
      <c r="B991" s="434"/>
    </row>
    <row r="992" spans="2:2">
      <c r="B992" s="434"/>
    </row>
    <row r="993" spans="2:2">
      <c r="B993" s="434"/>
    </row>
    <row r="994" spans="2:2">
      <c r="B994" s="434"/>
    </row>
    <row r="995" spans="2:2">
      <c r="B995" s="434"/>
    </row>
    <row r="996" spans="2:2">
      <c r="B996" s="434"/>
    </row>
    <row r="997" spans="2:2">
      <c r="B997" s="434"/>
    </row>
    <row r="998" spans="2:2">
      <c r="B998" s="434"/>
    </row>
    <row r="999" spans="2:2">
      <c r="B999" s="434"/>
    </row>
    <row r="1000" spans="2:2">
      <c r="B1000" s="434"/>
    </row>
    <row r="1001" spans="2:2">
      <c r="B1001" s="434"/>
    </row>
    <row r="1002" spans="2:2">
      <c r="B1002" s="434"/>
    </row>
    <row r="1003" spans="2:2">
      <c r="B1003" s="434"/>
    </row>
    <row r="1004" spans="2:2">
      <c r="B1004" s="434"/>
    </row>
    <row r="1005" spans="2:2">
      <c r="B1005" s="434"/>
    </row>
    <row r="1006" spans="2:2">
      <c r="B1006" s="434"/>
    </row>
    <row r="1007" spans="2:2">
      <c r="B1007" s="434"/>
    </row>
    <row r="1008" spans="2:2">
      <c r="B1008" s="434"/>
    </row>
    <row r="1009" spans="2:2">
      <c r="B1009" s="434"/>
    </row>
    <row r="1010" spans="2:2">
      <c r="B1010" s="434"/>
    </row>
    <row r="1011" spans="2:2">
      <c r="B1011" s="434"/>
    </row>
    <row r="1012" spans="2:2">
      <c r="B1012" s="434"/>
    </row>
    <row r="1013" spans="2:2">
      <c r="B1013" s="434"/>
    </row>
    <row r="1014" spans="2:2">
      <c r="B1014" s="434"/>
    </row>
    <row r="1015" spans="2:2">
      <c r="B1015" s="434"/>
    </row>
    <row r="1016" spans="2:2">
      <c r="B1016" s="434"/>
    </row>
    <row r="1017" spans="2:2">
      <c r="B1017" s="434"/>
    </row>
    <row r="1018" spans="2:2">
      <c r="B1018" s="434"/>
    </row>
    <row r="1019" spans="2:2">
      <c r="B1019" s="434"/>
    </row>
    <row r="1020" spans="2:2">
      <c r="B1020" s="434"/>
    </row>
    <row r="1021" spans="2:2">
      <c r="B1021" s="434"/>
    </row>
    <row r="1022" spans="2:2">
      <c r="B1022" s="434"/>
    </row>
    <row r="1023" spans="2:2">
      <c r="B1023" s="434"/>
    </row>
    <row r="1024" spans="2:2">
      <c r="B1024" s="434"/>
    </row>
    <row r="1025" spans="2:2">
      <c r="B1025" s="434"/>
    </row>
    <row r="1026" spans="2:2">
      <c r="B1026" s="434"/>
    </row>
    <row r="1027" spans="2:2">
      <c r="B1027" s="434"/>
    </row>
    <row r="1028" spans="2:2">
      <c r="B1028" s="434"/>
    </row>
    <row r="1029" spans="2:2">
      <c r="B1029" s="434"/>
    </row>
    <row r="1030" spans="2:2">
      <c r="B1030" s="434"/>
    </row>
    <row r="1031" spans="2:2">
      <c r="B1031" s="434"/>
    </row>
    <row r="1032" spans="2:2">
      <c r="B1032" s="434"/>
    </row>
    <row r="1033" spans="2:2">
      <c r="B1033" s="434"/>
    </row>
    <row r="1034" spans="2:2">
      <c r="B1034" s="434"/>
    </row>
    <row r="1035" spans="2:2">
      <c r="B1035" s="434"/>
    </row>
    <row r="1036" spans="2:2">
      <c r="B1036" s="434"/>
    </row>
    <row r="1037" spans="2:2">
      <c r="B1037" s="434"/>
    </row>
    <row r="1038" spans="2:2">
      <c r="B1038" s="434"/>
    </row>
    <row r="1039" spans="2:2">
      <c r="B1039" s="434"/>
    </row>
    <row r="1040" spans="2:2">
      <c r="B1040" s="434"/>
    </row>
    <row r="1041" spans="2:2">
      <c r="B1041" s="434"/>
    </row>
    <row r="1042" spans="2:2">
      <c r="B1042" s="434"/>
    </row>
    <row r="1043" spans="2:2">
      <c r="B1043" s="434"/>
    </row>
    <row r="1044" spans="2:2">
      <c r="B1044" s="434"/>
    </row>
    <row r="1045" spans="2:2">
      <c r="B1045" s="434"/>
    </row>
    <row r="1046" spans="2:2">
      <c r="B1046" s="434"/>
    </row>
    <row r="1047" spans="2:2">
      <c r="B1047" s="434"/>
    </row>
    <row r="1048" spans="2:2">
      <c r="B1048" s="434"/>
    </row>
    <row r="1049" spans="2:2">
      <c r="B1049" s="434"/>
    </row>
    <row r="1050" spans="2:2">
      <c r="B1050" s="434"/>
    </row>
    <row r="1051" spans="2:2">
      <c r="B1051" s="434"/>
    </row>
    <row r="1052" spans="2:2">
      <c r="B1052" s="434"/>
    </row>
    <row r="1053" spans="2:2">
      <c r="B1053" s="434"/>
    </row>
    <row r="1054" spans="2:2">
      <c r="B1054" s="434"/>
    </row>
    <row r="1055" spans="2:2">
      <c r="B1055" s="434"/>
    </row>
    <row r="1056" spans="2:2">
      <c r="B1056" s="434"/>
    </row>
    <row r="1057" spans="2:2">
      <c r="B1057" s="434"/>
    </row>
    <row r="1058" spans="2:2">
      <c r="B1058" s="434"/>
    </row>
    <row r="1059" spans="2:2">
      <c r="B1059" s="434"/>
    </row>
    <row r="1060" spans="2:2">
      <c r="B1060" s="434"/>
    </row>
    <row r="1061" spans="2:2">
      <c r="B1061" s="434"/>
    </row>
    <row r="1062" spans="2:2">
      <c r="B1062" s="434"/>
    </row>
    <row r="1063" spans="2:2">
      <c r="B1063" s="434"/>
    </row>
    <row r="1064" spans="2:2">
      <c r="B1064" s="434"/>
    </row>
    <row r="1065" spans="2:2">
      <c r="B1065" s="434"/>
    </row>
    <row r="1066" spans="2:2">
      <c r="B1066" s="434"/>
    </row>
    <row r="1067" spans="2:2">
      <c r="B1067" s="434"/>
    </row>
    <row r="1068" spans="2:2">
      <c r="B1068" s="434"/>
    </row>
    <row r="1069" spans="2:2">
      <c r="B1069" s="434"/>
    </row>
    <row r="1070" spans="2:2">
      <c r="B1070" s="434"/>
    </row>
    <row r="1071" spans="2:2">
      <c r="B1071" s="434"/>
    </row>
    <row r="1072" spans="2:2">
      <c r="B1072" s="434"/>
    </row>
    <row r="1073" spans="2:2">
      <c r="B1073" s="434"/>
    </row>
    <row r="1074" spans="2:2">
      <c r="B1074" s="434"/>
    </row>
    <row r="1075" spans="2:2">
      <c r="B1075" s="434"/>
    </row>
    <row r="1076" spans="2:2">
      <c r="B1076" s="434"/>
    </row>
    <row r="1077" spans="2:2">
      <c r="B1077" s="434"/>
    </row>
    <row r="1078" spans="2:2">
      <c r="B1078" s="434"/>
    </row>
    <row r="1079" spans="2:2">
      <c r="B1079" s="434"/>
    </row>
    <row r="1080" spans="2:2">
      <c r="B1080" s="434"/>
    </row>
    <row r="1081" spans="2:2">
      <c r="B1081" s="434"/>
    </row>
    <row r="1082" spans="2:2">
      <c r="B1082" s="434"/>
    </row>
    <row r="1083" spans="2:2">
      <c r="B1083" s="434"/>
    </row>
    <row r="1084" spans="2:2">
      <c r="B1084" s="434"/>
    </row>
    <row r="1085" spans="2:2">
      <c r="B1085" s="434"/>
    </row>
    <row r="1086" spans="2:2">
      <c r="B1086" s="434"/>
    </row>
    <row r="1087" spans="2:2">
      <c r="B1087" s="434"/>
    </row>
    <row r="1088" spans="2:2">
      <c r="B1088" s="434"/>
    </row>
    <row r="1089" spans="2:2">
      <c r="B1089" s="434"/>
    </row>
    <row r="1090" spans="2:2">
      <c r="B1090" s="434"/>
    </row>
    <row r="1091" spans="2:2">
      <c r="B1091" s="434"/>
    </row>
    <row r="1092" spans="2:2">
      <c r="B1092" s="434"/>
    </row>
    <row r="1093" spans="2:2">
      <c r="B1093" s="434"/>
    </row>
    <row r="1094" spans="2:2">
      <c r="B1094" s="434"/>
    </row>
    <row r="1095" spans="2:2">
      <c r="B1095" s="434"/>
    </row>
    <row r="1096" spans="2:2">
      <c r="B1096" s="434"/>
    </row>
    <row r="1097" spans="2:2">
      <c r="B1097" s="434"/>
    </row>
    <row r="1098" spans="2:2">
      <c r="B1098" s="434"/>
    </row>
    <row r="1099" spans="2:2">
      <c r="B1099" s="434"/>
    </row>
    <row r="1100" spans="2:2">
      <c r="B1100" s="434"/>
    </row>
    <row r="1101" spans="2:2">
      <c r="B1101" s="434"/>
    </row>
    <row r="1102" spans="2:2">
      <c r="B1102" s="434"/>
    </row>
    <row r="1103" spans="2:2">
      <c r="B1103" s="434"/>
    </row>
    <row r="1104" spans="2:2">
      <c r="B1104" s="434"/>
    </row>
    <row r="1105" spans="2:2">
      <c r="B1105" s="434"/>
    </row>
    <row r="1106" spans="2:2">
      <c r="B1106" s="434"/>
    </row>
    <row r="1107" spans="2:2">
      <c r="B1107" s="434"/>
    </row>
    <row r="1108" spans="2:2">
      <c r="B1108" s="434"/>
    </row>
    <row r="1109" spans="2:2">
      <c r="B1109" s="434"/>
    </row>
    <row r="1110" spans="2:2">
      <c r="B1110" s="434"/>
    </row>
    <row r="1111" spans="2:2">
      <c r="B1111" s="434"/>
    </row>
    <row r="1112" spans="2:2">
      <c r="B1112" s="434"/>
    </row>
    <row r="1113" spans="2:2">
      <c r="B1113" s="434"/>
    </row>
    <row r="1114" spans="2:2">
      <c r="B1114" s="434"/>
    </row>
    <row r="1115" spans="2:2">
      <c r="B1115" s="434"/>
    </row>
    <row r="1116" spans="2:2">
      <c r="B1116" s="434"/>
    </row>
    <row r="1117" spans="2:2">
      <c r="B1117" s="434"/>
    </row>
    <row r="1118" spans="2:2">
      <c r="B1118" s="434"/>
    </row>
    <row r="1119" spans="2:2">
      <c r="B1119" s="434"/>
    </row>
    <row r="1120" spans="2:2">
      <c r="B1120" s="434"/>
    </row>
    <row r="1121" spans="2:2">
      <c r="B1121" s="434"/>
    </row>
    <row r="1122" spans="2:2">
      <c r="B1122" s="434"/>
    </row>
    <row r="1123" spans="2:2">
      <c r="B1123" s="434"/>
    </row>
    <row r="1124" spans="2:2">
      <c r="B1124" s="434"/>
    </row>
    <row r="1125" spans="2:2">
      <c r="B1125" s="434"/>
    </row>
    <row r="1126" spans="2:2">
      <c r="B1126" s="434"/>
    </row>
    <row r="1127" spans="2:2">
      <c r="B1127" s="434"/>
    </row>
    <row r="1128" spans="2:2">
      <c r="B1128" s="434"/>
    </row>
    <row r="1129" spans="2:2">
      <c r="B1129" s="434"/>
    </row>
    <row r="1130" spans="2:2">
      <c r="B1130" s="434"/>
    </row>
    <row r="1131" spans="2:2">
      <c r="B1131" s="434"/>
    </row>
    <row r="1132" spans="2:2">
      <c r="B1132" s="434"/>
    </row>
    <row r="1133" spans="2:2">
      <c r="B1133" s="434"/>
    </row>
    <row r="1134" spans="2:2">
      <c r="B1134" s="434"/>
    </row>
    <row r="1135" spans="2:2">
      <c r="B1135" s="434"/>
    </row>
    <row r="1136" spans="2:2">
      <c r="B1136" s="434"/>
    </row>
    <row r="1137" spans="2:2">
      <c r="B1137" s="434"/>
    </row>
    <row r="1138" spans="2:2">
      <c r="B1138" s="434"/>
    </row>
    <row r="1139" spans="2:2">
      <c r="B1139" s="434"/>
    </row>
    <row r="1140" spans="2:2">
      <c r="B1140" s="434"/>
    </row>
    <row r="1141" spans="2:2">
      <c r="B1141" s="434"/>
    </row>
    <row r="1142" spans="2:2">
      <c r="B1142" s="434"/>
    </row>
    <row r="1143" spans="2:2">
      <c r="B1143" s="434"/>
    </row>
    <row r="1144" spans="2:2">
      <c r="B1144" s="434"/>
    </row>
    <row r="1145" spans="2:2">
      <c r="B1145" s="434"/>
    </row>
    <row r="1146" spans="2:2">
      <c r="B1146" s="434"/>
    </row>
    <row r="1147" spans="2:2">
      <c r="B1147" s="434"/>
    </row>
    <row r="1148" spans="2:2">
      <c r="B1148" s="434"/>
    </row>
    <row r="1149" spans="2:2">
      <c r="B1149" s="434"/>
    </row>
    <row r="1150" spans="2:2">
      <c r="B1150" s="434"/>
    </row>
    <row r="1151" spans="2:2">
      <c r="B1151" s="434"/>
    </row>
    <row r="1152" spans="2:2">
      <c r="B1152" s="434"/>
    </row>
    <row r="1153" spans="2:2">
      <c r="B1153" s="434"/>
    </row>
    <row r="1154" spans="2:2">
      <c r="B1154" s="434"/>
    </row>
    <row r="1155" spans="2:2">
      <c r="B1155" s="434"/>
    </row>
    <row r="1156" spans="2:2">
      <c r="B1156" s="434"/>
    </row>
    <row r="1157" spans="2:2">
      <c r="B1157" s="434"/>
    </row>
    <row r="1158" spans="2:2">
      <c r="B1158" s="434"/>
    </row>
    <row r="1159" spans="2:2">
      <c r="B1159" s="434"/>
    </row>
    <row r="1160" spans="2:2">
      <c r="B1160" s="434"/>
    </row>
    <row r="1161" spans="2:2">
      <c r="B1161" s="434"/>
    </row>
    <row r="1162" spans="2:2">
      <c r="B1162" s="434"/>
    </row>
    <row r="1163" spans="2:2">
      <c r="B1163" s="434"/>
    </row>
    <row r="1164" spans="2:2">
      <c r="B1164" s="434"/>
    </row>
    <row r="1165" spans="2:2">
      <c r="B1165" s="434"/>
    </row>
    <row r="1166" spans="2:2">
      <c r="B1166" s="434"/>
    </row>
    <row r="1167" spans="2:2">
      <c r="B1167" s="434"/>
    </row>
    <row r="1168" spans="2:2">
      <c r="B1168" s="434"/>
    </row>
    <row r="1169" spans="2:2">
      <c r="B1169" s="434"/>
    </row>
    <row r="1170" spans="2:2">
      <c r="B1170" s="434"/>
    </row>
    <row r="1171" spans="2:2">
      <c r="B1171" s="434"/>
    </row>
    <row r="1172" spans="2:2">
      <c r="B1172" s="434"/>
    </row>
    <row r="1173" spans="2:2">
      <c r="B1173" s="434"/>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3"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L159"/>
  <sheetViews>
    <sheetView view="pageBreakPreview" topLeftCell="A66" zoomScale="90" zoomScaleNormal="90" zoomScaleSheetLayoutView="90" workbookViewId="0">
      <selection activeCell="F82" sqref="F82"/>
    </sheetView>
  </sheetViews>
  <sheetFormatPr defaultColWidth="9.140625" defaultRowHeight="14.25"/>
  <cols>
    <col min="1" max="1" width="5.7109375" style="440" customWidth="1"/>
    <col min="2" max="2" width="37.5703125" style="441" customWidth="1"/>
    <col min="3" max="3" width="14.28515625" style="441" customWidth="1"/>
    <col min="4" max="4" width="15.28515625" style="441" customWidth="1"/>
    <col min="5" max="6" width="25.7109375" style="441" customWidth="1"/>
    <col min="7" max="7" width="28" style="441" customWidth="1"/>
    <col min="8" max="8" width="25.7109375" style="441" hidden="1" customWidth="1"/>
    <col min="9" max="9" width="19.7109375" style="436" hidden="1" customWidth="1"/>
    <col min="10" max="10" width="23.28515625" style="436" customWidth="1"/>
    <col min="11" max="12" width="12.5703125" style="436" bestFit="1" customWidth="1"/>
    <col min="13" max="16384" width="9.140625" style="436"/>
  </cols>
  <sheetData>
    <row r="1" spans="1:8" ht="25.5" customHeight="1">
      <c r="A1" s="539" t="s">
        <v>743</v>
      </c>
      <c r="B1" s="539"/>
      <c r="C1" s="539"/>
      <c r="D1" s="539"/>
      <c r="E1" s="539"/>
      <c r="F1" s="539"/>
      <c r="G1" s="539"/>
      <c r="H1" s="380"/>
    </row>
    <row r="2" spans="1:8" ht="69" customHeight="1">
      <c r="A2" s="540" t="s">
        <v>775</v>
      </c>
      <c r="B2" s="540"/>
      <c r="C2" s="540"/>
      <c r="D2" s="540"/>
      <c r="E2" s="540"/>
      <c r="F2" s="540"/>
      <c r="G2" s="540"/>
      <c r="H2" s="376"/>
    </row>
    <row r="3" spans="1:8" ht="15" customHeight="1">
      <c r="A3" s="529" t="s">
        <v>607</v>
      </c>
      <c r="B3" s="529"/>
      <c r="C3" s="529"/>
      <c r="D3" s="529"/>
      <c r="E3" s="529"/>
      <c r="F3" s="529"/>
      <c r="G3" s="529"/>
      <c r="H3" s="369"/>
    </row>
    <row r="4" spans="1:8" ht="15">
      <c r="A4" s="529"/>
      <c r="B4" s="529"/>
      <c r="C4" s="529"/>
      <c r="D4" s="529"/>
      <c r="E4" s="529"/>
      <c r="F4" s="529"/>
      <c r="G4" s="529"/>
      <c r="H4" s="369"/>
    </row>
    <row r="5" spans="1:8">
      <c r="A5" s="530" t="s">
        <v>1164</v>
      </c>
      <c r="B5" s="530"/>
      <c r="C5" s="530"/>
      <c r="D5" s="530"/>
      <c r="E5" s="530"/>
      <c r="F5" s="530"/>
      <c r="G5" s="530"/>
      <c r="H5" s="370"/>
    </row>
    <row r="6" spans="1:8">
      <c r="A6" s="370"/>
      <c r="B6" s="370"/>
      <c r="C6" s="370"/>
      <c r="D6" s="370"/>
      <c r="E6" s="370"/>
      <c r="F6" s="172"/>
      <c r="G6" s="172"/>
      <c r="H6" s="172"/>
    </row>
    <row r="7" spans="1:8" ht="15" customHeight="1">
      <c r="A7" s="541" t="s">
        <v>426</v>
      </c>
      <c r="B7" s="541"/>
      <c r="C7" s="535" t="s">
        <v>1117</v>
      </c>
      <c r="D7" s="535"/>
      <c r="E7" s="535"/>
      <c r="F7" s="535"/>
      <c r="G7" s="112"/>
      <c r="H7" s="112"/>
    </row>
    <row r="8" spans="1:8" ht="15" customHeight="1">
      <c r="A8" s="543" t="s">
        <v>425</v>
      </c>
      <c r="B8" s="543"/>
      <c r="C8" s="536" t="s">
        <v>1119</v>
      </c>
      <c r="D8" s="536"/>
      <c r="E8" s="536"/>
      <c r="F8" s="536"/>
      <c r="G8" s="112"/>
      <c r="H8" s="112"/>
    </row>
    <row r="9" spans="1:8" ht="15" customHeight="1">
      <c r="A9" s="541" t="s">
        <v>489</v>
      </c>
      <c r="B9" s="541"/>
      <c r="C9" s="535" t="s">
        <v>1121</v>
      </c>
      <c r="D9" s="535"/>
      <c r="E9" s="535"/>
      <c r="F9" s="535"/>
      <c r="G9" s="112"/>
      <c r="H9" s="112"/>
    </row>
    <row r="10" spans="1:8" ht="15" customHeight="1">
      <c r="A10" s="545" t="s">
        <v>582</v>
      </c>
      <c r="B10" s="545"/>
      <c r="C10" s="536" t="s">
        <v>1123</v>
      </c>
      <c r="D10" s="536"/>
      <c r="E10" s="536"/>
      <c r="F10" s="536"/>
      <c r="G10" s="112"/>
      <c r="H10" s="112"/>
    </row>
    <row r="11" spans="1:8" ht="15" customHeight="1">
      <c r="A11" s="541" t="s">
        <v>490</v>
      </c>
      <c r="B11" s="541"/>
      <c r="C11" s="535" t="s">
        <v>597</v>
      </c>
      <c r="D11" s="535"/>
      <c r="E11" s="535"/>
      <c r="F11" s="535"/>
      <c r="G11" s="115"/>
      <c r="H11" s="115"/>
    </row>
    <row r="12" spans="1:8" ht="15" customHeight="1">
      <c r="A12" s="546" t="s">
        <v>491</v>
      </c>
      <c r="B12" s="546"/>
      <c r="C12" s="536" t="s">
        <v>591</v>
      </c>
      <c r="D12" s="536"/>
      <c r="E12" s="536"/>
      <c r="F12" s="536"/>
      <c r="G12" s="114"/>
      <c r="H12" s="114"/>
    </row>
    <row r="13" spans="1:8" ht="15" customHeight="1">
      <c r="A13" s="544" t="s">
        <v>146</v>
      </c>
      <c r="B13" s="544"/>
      <c r="C13" s="535" t="s">
        <v>1177</v>
      </c>
      <c r="D13" s="535"/>
      <c r="E13" s="535"/>
      <c r="F13" s="535"/>
      <c r="G13" s="112"/>
      <c r="H13" s="112"/>
    </row>
    <row r="14" spans="1:8">
      <c r="A14" s="542" t="s">
        <v>147</v>
      </c>
      <c r="B14" s="542"/>
      <c r="C14" s="526">
        <v>46301</v>
      </c>
      <c r="D14" s="526"/>
      <c r="E14" s="526"/>
      <c r="F14" s="526"/>
      <c r="G14" s="113"/>
      <c r="H14" s="113"/>
    </row>
    <row r="15" spans="1:8" ht="23.25" customHeight="1">
      <c r="A15" s="391" t="s">
        <v>777</v>
      </c>
      <c r="B15" s="392" t="s">
        <v>778</v>
      </c>
      <c r="C15" s="368"/>
      <c r="D15" s="368"/>
      <c r="E15" s="368"/>
      <c r="F15" s="368"/>
      <c r="G15" s="113"/>
      <c r="H15" s="113"/>
    </row>
    <row r="16" spans="1:8">
      <c r="A16" s="413" t="s">
        <v>114</v>
      </c>
      <c r="B16" s="437" t="s">
        <v>577</v>
      </c>
      <c r="C16" s="407"/>
      <c r="D16" s="407"/>
      <c r="E16" s="407"/>
      <c r="F16" s="407"/>
      <c r="G16" s="407"/>
      <c r="H16" s="438"/>
    </row>
    <row r="17" spans="1:9" s="221" customFormat="1" ht="60" customHeight="1">
      <c r="A17" s="116" t="s">
        <v>337</v>
      </c>
      <c r="B17" s="116" t="s">
        <v>338</v>
      </c>
      <c r="C17" s="116" t="s">
        <v>300</v>
      </c>
      <c r="D17" s="116" t="s">
        <v>513</v>
      </c>
      <c r="E17" s="116" t="s">
        <v>339</v>
      </c>
      <c r="F17" s="116" t="s">
        <v>340</v>
      </c>
      <c r="G17" s="117" t="s">
        <v>341</v>
      </c>
      <c r="H17" s="67"/>
    </row>
    <row r="18" spans="1:9" s="221" customFormat="1" ht="39" customHeight="1">
      <c r="A18" s="118" t="s">
        <v>51</v>
      </c>
      <c r="B18" s="119" t="s">
        <v>342</v>
      </c>
      <c r="C18" s="119">
        <v>2246</v>
      </c>
      <c r="D18" s="260"/>
      <c r="E18" s="260"/>
      <c r="F18" s="260"/>
      <c r="G18" s="261"/>
      <c r="H18" s="222"/>
    </row>
    <row r="19" spans="1:9" s="221" customFormat="1" ht="39" customHeight="1">
      <c r="A19" s="303"/>
      <c r="B19" s="121" t="s">
        <v>1148</v>
      </c>
      <c r="C19" s="121" t="s">
        <v>1129</v>
      </c>
      <c r="D19" s="305">
        <v>10000</v>
      </c>
      <c r="E19" s="305">
        <v>17050</v>
      </c>
      <c r="F19" s="305">
        <v>170500000</v>
      </c>
      <c r="G19" s="311">
        <v>3.1554791654966972E-3</v>
      </c>
      <c r="H19" s="222"/>
    </row>
    <row r="20" spans="1:9" s="221" customFormat="1" ht="39" customHeight="1">
      <c r="A20" s="303"/>
      <c r="B20" s="121" t="s">
        <v>1154</v>
      </c>
      <c r="C20" s="121" t="s">
        <v>1133</v>
      </c>
      <c r="D20" s="305">
        <v>57750</v>
      </c>
      <c r="E20" s="305">
        <v>9060</v>
      </c>
      <c r="F20" s="305">
        <v>523215000</v>
      </c>
      <c r="G20" s="311">
        <v>9.6832494520548654E-3</v>
      </c>
      <c r="H20" s="222"/>
    </row>
    <row r="21" spans="1:9" s="221" customFormat="1" ht="39" customHeight="1">
      <c r="A21" s="303"/>
      <c r="B21" s="121" t="s">
        <v>1134</v>
      </c>
      <c r="C21" s="121" t="s">
        <v>1142</v>
      </c>
      <c r="D21" s="305">
        <v>161200</v>
      </c>
      <c r="E21" s="305">
        <v>10000</v>
      </c>
      <c r="F21" s="305">
        <v>1612000000</v>
      </c>
      <c r="G21" s="311">
        <v>2.9833621201059684E-2</v>
      </c>
      <c r="H21" s="222"/>
    </row>
    <row r="22" spans="1:9" s="221" customFormat="1" ht="39" customHeight="1">
      <c r="A22" s="303"/>
      <c r="B22" s="121" t="s">
        <v>1149</v>
      </c>
      <c r="C22" s="121" t="s">
        <v>1143</v>
      </c>
      <c r="D22" s="305">
        <v>10000</v>
      </c>
      <c r="E22" s="305">
        <v>25400</v>
      </c>
      <c r="F22" s="305">
        <v>254000000</v>
      </c>
      <c r="G22" s="311">
        <v>4.7008311321768978E-3</v>
      </c>
      <c r="H22" s="222"/>
    </row>
    <row r="23" spans="1:9" s="221" customFormat="1" ht="39" customHeight="1">
      <c r="A23" s="303"/>
      <c r="B23" s="121" t="s">
        <v>1150</v>
      </c>
      <c r="C23" s="121" t="s">
        <v>1144</v>
      </c>
      <c r="D23" s="305">
        <v>69000</v>
      </c>
      <c r="E23" s="305">
        <v>15600</v>
      </c>
      <c r="F23" s="305">
        <v>1076400000</v>
      </c>
      <c r="G23" s="311">
        <v>1.9921159963288238E-2</v>
      </c>
      <c r="H23" s="222"/>
    </row>
    <row r="24" spans="1:9" s="221" customFormat="1" ht="39" customHeight="1">
      <c r="A24" s="303"/>
      <c r="B24" s="121" t="s">
        <v>1157</v>
      </c>
      <c r="C24" s="121" t="s">
        <v>1145</v>
      </c>
      <c r="D24" s="305">
        <v>5000</v>
      </c>
      <c r="E24" s="305">
        <v>69000</v>
      </c>
      <c r="F24" s="305">
        <v>345000000</v>
      </c>
      <c r="G24" s="311">
        <v>6.38498716772059E-3</v>
      </c>
      <c r="H24" s="222"/>
    </row>
    <row r="25" spans="1:9" s="221" customFormat="1" ht="39" customHeight="1">
      <c r="A25" s="303"/>
      <c r="B25" s="121" t="s">
        <v>1151</v>
      </c>
      <c r="C25" s="121" t="s">
        <v>1146</v>
      </c>
      <c r="D25" s="305">
        <v>28800</v>
      </c>
      <c r="E25" s="305">
        <v>20100</v>
      </c>
      <c r="F25" s="305">
        <v>578880000</v>
      </c>
      <c r="G25" s="311">
        <v>1.0713453251159695E-2</v>
      </c>
      <c r="H25" s="222"/>
    </row>
    <row r="26" spans="1:9" s="221" customFormat="1" ht="39" customHeight="1">
      <c r="A26" s="303"/>
      <c r="B26" s="121" t="s">
        <v>1155</v>
      </c>
      <c r="C26" s="121" t="s">
        <v>1147</v>
      </c>
      <c r="D26" s="305">
        <v>33600</v>
      </c>
      <c r="E26" s="305">
        <v>12300</v>
      </c>
      <c r="F26" s="305">
        <v>413280000</v>
      </c>
      <c r="G26" s="311">
        <v>7.6486594106538125E-3</v>
      </c>
      <c r="H26" s="222"/>
    </row>
    <row r="27" spans="1:9" s="221" customFormat="1" ht="39" customHeight="1">
      <c r="A27" s="303"/>
      <c r="B27" s="121" t="s">
        <v>1152</v>
      </c>
      <c r="C27" s="121">
        <v>2246.9</v>
      </c>
      <c r="D27" s="305">
        <v>63020</v>
      </c>
      <c r="E27" s="305">
        <v>23400</v>
      </c>
      <c r="F27" s="305">
        <v>1474668000</v>
      </c>
      <c r="G27" s="311">
        <v>2.729198914970489E-2</v>
      </c>
      <c r="H27" s="222"/>
    </row>
    <row r="28" spans="1:9" s="360" customFormat="1" ht="30" customHeight="1">
      <c r="A28" s="120"/>
      <c r="B28" s="121" t="s">
        <v>343</v>
      </c>
      <c r="C28" s="121">
        <v>2247</v>
      </c>
      <c r="D28" s="305">
        <v>438370</v>
      </c>
      <c r="E28" s="305">
        <v>0</v>
      </c>
      <c r="F28" s="305">
        <v>6447943000</v>
      </c>
      <c r="G28" s="311">
        <v>0.11933342989331537</v>
      </c>
      <c r="H28" s="359"/>
      <c r="I28" s="312"/>
    </row>
    <row r="29" spans="1:9" s="221" customFormat="1" ht="35.25" customHeight="1">
      <c r="A29" s="118" t="s">
        <v>61</v>
      </c>
      <c r="B29" s="119" t="s">
        <v>344</v>
      </c>
      <c r="C29" s="119">
        <v>2248</v>
      </c>
      <c r="D29" s="260">
        <v>0</v>
      </c>
      <c r="E29" s="260">
        <v>0</v>
      </c>
      <c r="F29" s="260">
        <v>0</v>
      </c>
      <c r="G29" s="264"/>
      <c r="H29" s="68"/>
      <c r="I29" s="71"/>
    </row>
    <row r="30" spans="1:9" s="360" customFormat="1" ht="39" customHeight="1">
      <c r="A30" s="120"/>
      <c r="B30" s="121" t="s">
        <v>343</v>
      </c>
      <c r="C30" s="121">
        <v>2249</v>
      </c>
      <c r="D30" s="305">
        <v>0</v>
      </c>
      <c r="E30" s="305"/>
      <c r="F30" s="305">
        <v>0</v>
      </c>
      <c r="G30" s="305">
        <f>+F30/$F$68</f>
        <v>0</v>
      </c>
      <c r="H30" s="361"/>
      <c r="I30" s="362"/>
    </row>
    <row r="31" spans="1:9" s="221" customFormat="1" ht="39" customHeight="1">
      <c r="A31" s="125"/>
      <c r="B31" s="126" t="s">
        <v>345</v>
      </c>
      <c r="C31" s="126">
        <v>2250</v>
      </c>
      <c r="D31" s="263">
        <v>438370</v>
      </c>
      <c r="E31" s="263"/>
      <c r="F31" s="263">
        <v>6447943000</v>
      </c>
      <c r="G31" s="498">
        <v>0.11933342989331537</v>
      </c>
      <c r="H31" s="225"/>
      <c r="I31" s="224"/>
    </row>
    <row r="32" spans="1:9" s="228" customFormat="1" ht="39" customHeight="1">
      <c r="A32" s="118" t="s">
        <v>114</v>
      </c>
      <c r="B32" s="119" t="s">
        <v>346</v>
      </c>
      <c r="C32" s="119">
        <v>2251</v>
      </c>
      <c r="D32" s="260"/>
      <c r="E32" s="260"/>
      <c r="F32" s="260"/>
      <c r="G32" s="265"/>
      <c r="H32" s="226"/>
      <c r="I32" s="227"/>
    </row>
    <row r="33" spans="1:10" s="360" customFormat="1" ht="39" customHeight="1">
      <c r="A33" s="120">
        <v>1</v>
      </c>
      <c r="B33" s="121" t="s">
        <v>803</v>
      </c>
      <c r="C33" s="304" t="s">
        <v>1130</v>
      </c>
      <c r="D33" s="305"/>
      <c r="E33" s="305"/>
      <c r="F33" s="305"/>
      <c r="G33" s="306"/>
      <c r="H33" s="367"/>
      <c r="I33" s="362"/>
    </row>
    <row r="34" spans="1:10" s="360" customFormat="1" ht="39" hidden="1" customHeight="1">
      <c r="A34" s="120"/>
      <c r="B34" s="121"/>
      <c r="C34" s="304">
        <v>2251.1</v>
      </c>
      <c r="D34" s="305"/>
      <c r="E34" s="305"/>
      <c r="F34" s="305"/>
      <c r="G34" s="311">
        <f t="shared" ref="G34:G37" si="0">+F34/$F$68</f>
        <v>0</v>
      </c>
      <c r="H34" s="367"/>
      <c r="I34" s="362"/>
      <c r="J34" s="481"/>
    </row>
    <row r="35" spans="1:10" s="360" customFormat="1" ht="39" hidden="1" customHeight="1">
      <c r="A35" s="120"/>
      <c r="B35" s="121"/>
      <c r="C35" s="304">
        <v>2251.1</v>
      </c>
      <c r="D35" s="305"/>
      <c r="E35" s="305"/>
      <c r="F35" s="305"/>
      <c r="G35" s="311">
        <f t="shared" si="0"/>
        <v>0</v>
      </c>
      <c r="H35" s="367"/>
      <c r="I35" s="362"/>
    </row>
    <row r="36" spans="1:10" s="360" customFormat="1" ht="39" hidden="1" customHeight="1">
      <c r="A36" s="120"/>
      <c r="B36" s="121"/>
      <c r="C36" s="304">
        <v>2251.1</v>
      </c>
      <c r="D36" s="305"/>
      <c r="E36" s="305"/>
      <c r="F36" s="305"/>
      <c r="G36" s="311">
        <f t="shared" si="0"/>
        <v>0</v>
      </c>
      <c r="H36" s="367"/>
      <c r="I36" s="362"/>
    </row>
    <row r="37" spans="1:10" s="360" customFormat="1" ht="39" hidden="1" customHeight="1">
      <c r="A37" s="120"/>
      <c r="B37" s="121"/>
      <c r="C37" s="304">
        <v>2251.1</v>
      </c>
      <c r="D37" s="305"/>
      <c r="E37" s="305"/>
      <c r="F37" s="305"/>
      <c r="G37" s="311">
        <f t="shared" si="0"/>
        <v>0</v>
      </c>
      <c r="H37" s="367"/>
      <c r="I37" s="362"/>
    </row>
    <row r="38" spans="1:10" s="360" customFormat="1" ht="26.25" customHeight="1">
      <c r="A38" s="120"/>
      <c r="B38" s="503" t="s">
        <v>1169</v>
      </c>
      <c r="C38" s="121" t="s">
        <v>1125</v>
      </c>
      <c r="D38" s="305">
        <v>11</v>
      </c>
      <c r="E38" s="305">
        <v>100120529</v>
      </c>
      <c r="F38" s="305">
        <v>1101325819</v>
      </c>
      <c r="G38" s="311">
        <v>2.0382467309548895E-2</v>
      </c>
      <c r="H38" s="367"/>
      <c r="I38" s="362"/>
    </row>
    <row r="39" spans="1:10" s="360" customFormat="1" ht="26.25" customHeight="1">
      <c r="A39" s="120"/>
      <c r="B39" s="503" t="s">
        <v>1170</v>
      </c>
      <c r="C39" s="121" t="s">
        <v>1128</v>
      </c>
      <c r="D39" s="305">
        <v>38300</v>
      </c>
      <c r="E39" s="305">
        <v>109438</v>
      </c>
      <c r="F39" s="305">
        <v>4191475400</v>
      </c>
      <c r="G39" s="311">
        <v>7.7572512008163841E-2</v>
      </c>
      <c r="H39" s="367"/>
      <c r="I39" s="362"/>
    </row>
    <row r="40" spans="1:10" s="360" customFormat="1" ht="26.25" customHeight="1">
      <c r="A40" s="120"/>
      <c r="B40" s="503" t="s">
        <v>1171</v>
      </c>
      <c r="C40" s="121" t="s">
        <v>1126</v>
      </c>
      <c r="D40" s="305">
        <v>16720</v>
      </c>
      <c r="E40" s="305">
        <v>93765</v>
      </c>
      <c r="F40" s="305">
        <v>1567750800</v>
      </c>
      <c r="G40" s="311">
        <v>2.901469200053243E-2</v>
      </c>
      <c r="H40" s="367"/>
      <c r="I40" s="362"/>
    </row>
    <row r="41" spans="1:10" s="360" customFormat="1" ht="26.25" customHeight="1">
      <c r="A41" s="120"/>
      <c r="B41" s="503" t="s">
        <v>1172</v>
      </c>
      <c r="C41" s="121" t="s">
        <v>1137</v>
      </c>
      <c r="D41" s="305">
        <v>70000</v>
      </c>
      <c r="E41" s="305">
        <v>100890</v>
      </c>
      <c r="F41" s="305">
        <v>7062300000</v>
      </c>
      <c r="G41" s="311">
        <v>0.13070346340461775</v>
      </c>
      <c r="H41" s="367"/>
      <c r="I41" s="362"/>
    </row>
    <row r="42" spans="1:10" s="360" customFormat="1" ht="26.25" customHeight="1">
      <c r="A42" s="120"/>
      <c r="B42" s="503" t="s">
        <v>1173</v>
      </c>
      <c r="C42" s="121" t="s">
        <v>1140</v>
      </c>
      <c r="D42" s="305">
        <v>50000</v>
      </c>
      <c r="E42" s="305">
        <v>100719</v>
      </c>
      <c r="F42" s="305">
        <v>5035950000</v>
      </c>
      <c r="G42" s="311">
        <v>9.3201380079079715E-2</v>
      </c>
      <c r="H42" s="367"/>
      <c r="I42" s="362"/>
    </row>
    <row r="43" spans="1:10" s="360" customFormat="1" ht="26.25" customHeight="1">
      <c r="A43" s="120"/>
      <c r="B43" s="503" t="s">
        <v>1174</v>
      </c>
      <c r="C43" s="121" t="s">
        <v>1141</v>
      </c>
      <c r="D43" s="305">
        <v>90000</v>
      </c>
      <c r="E43" s="305">
        <v>100431</v>
      </c>
      <c r="F43" s="305">
        <v>9038790000</v>
      </c>
      <c r="G43" s="311">
        <v>0.16728277728035126</v>
      </c>
      <c r="H43" s="367"/>
      <c r="I43" s="362"/>
    </row>
    <row r="44" spans="1:10" s="360" customFormat="1" ht="26.25" customHeight="1">
      <c r="A44" s="120"/>
      <c r="B44" s="503" t="s">
        <v>1175</v>
      </c>
      <c r="C44" s="121" t="s">
        <v>1156</v>
      </c>
      <c r="D44" s="305">
        <v>70634</v>
      </c>
      <c r="E44" s="305">
        <v>100000</v>
      </c>
      <c r="F44" s="305">
        <v>7063400000</v>
      </c>
      <c r="G44" s="311">
        <v>0.13072382133471772</v>
      </c>
      <c r="H44" s="367"/>
      <c r="I44" s="362"/>
    </row>
    <row r="45" spans="1:10" s="360" customFormat="1" ht="26.25" customHeight="1">
      <c r="A45" s="120"/>
      <c r="B45" s="503" t="s">
        <v>1176</v>
      </c>
      <c r="C45" s="121" t="s">
        <v>1161</v>
      </c>
      <c r="D45" s="305">
        <v>50000</v>
      </c>
      <c r="E45" s="305">
        <v>99977</v>
      </c>
      <c r="F45" s="305">
        <v>4998850000</v>
      </c>
      <c r="G45" s="311">
        <v>9.2514762618434984E-2</v>
      </c>
      <c r="H45" s="367"/>
      <c r="I45" s="362"/>
    </row>
    <row r="46" spans="1:10" s="360" customFormat="1" ht="28.5">
      <c r="A46" s="120">
        <v>2</v>
      </c>
      <c r="B46" s="121" t="s">
        <v>804</v>
      </c>
      <c r="C46" s="304" t="s">
        <v>1131</v>
      </c>
      <c r="D46" s="305"/>
      <c r="E46" s="305"/>
      <c r="F46" s="305"/>
      <c r="G46" s="306"/>
      <c r="H46" s="367"/>
      <c r="I46" s="362"/>
    </row>
    <row r="47" spans="1:10" s="360" customFormat="1" ht="28.5">
      <c r="A47" s="120"/>
      <c r="B47" s="121" t="s">
        <v>343</v>
      </c>
      <c r="C47" s="121">
        <v>2252</v>
      </c>
      <c r="D47" s="305">
        <v>385665</v>
      </c>
      <c r="E47" s="305"/>
      <c r="F47" s="305">
        <v>40059842019</v>
      </c>
      <c r="G47" s="311">
        <v>0.74139587603544665</v>
      </c>
      <c r="H47" s="359"/>
      <c r="I47" s="312"/>
    </row>
    <row r="48" spans="1:10" s="221" customFormat="1" ht="39" customHeight="1">
      <c r="A48" s="118" t="s">
        <v>115</v>
      </c>
      <c r="B48" s="119" t="s">
        <v>347</v>
      </c>
      <c r="C48" s="119">
        <v>2253</v>
      </c>
      <c r="D48" s="260"/>
      <c r="E48" s="260"/>
      <c r="F48" s="260"/>
      <c r="G48" s="265"/>
      <c r="H48" s="225"/>
      <c r="I48" s="224"/>
    </row>
    <row r="49" spans="1:12" s="221" customFormat="1" ht="39" customHeight="1">
      <c r="A49" s="303" t="s">
        <v>758</v>
      </c>
      <c r="B49" s="304" t="s">
        <v>759</v>
      </c>
      <c r="C49" s="304" t="s">
        <v>760</v>
      </c>
      <c r="D49" s="305"/>
      <c r="E49" s="305"/>
      <c r="F49" s="305"/>
      <c r="G49" s="306"/>
      <c r="H49" s="225"/>
      <c r="I49" s="224"/>
    </row>
    <row r="50" spans="1:12" s="221" customFormat="1" ht="39" hidden="1" customHeight="1">
      <c r="A50" s="303"/>
      <c r="B50" s="121"/>
      <c r="C50" s="121" t="s">
        <v>1153</v>
      </c>
      <c r="D50" s="305">
        <v>0</v>
      </c>
      <c r="E50" s="305">
        <v>0</v>
      </c>
      <c r="F50" s="305">
        <f>+BCTaiSan_06027!D32</f>
        <v>0</v>
      </c>
      <c r="G50" s="305">
        <f>F50/$F$68</f>
        <v>0</v>
      </c>
      <c r="H50" s="225"/>
      <c r="I50" s="224"/>
    </row>
    <row r="51" spans="1:12" s="360" customFormat="1" ht="39" customHeight="1">
      <c r="A51" s="363"/>
      <c r="B51" s="505" t="s">
        <v>343</v>
      </c>
      <c r="C51" s="364">
        <v>2254</v>
      </c>
      <c r="D51" s="305">
        <f>+D50</f>
        <v>0</v>
      </c>
      <c r="E51" s="305"/>
      <c r="F51" s="305">
        <f>+F50</f>
        <v>0</v>
      </c>
      <c r="G51" s="305">
        <f>+F51/F68</f>
        <v>0</v>
      </c>
      <c r="H51" s="365"/>
      <c r="I51" s="362"/>
    </row>
    <row r="52" spans="1:12" s="221" customFormat="1" ht="39" customHeight="1">
      <c r="A52" s="118"/>
      <c r="B52" s="119" t="s">
        <v>348</v>
      </c>
      <c r="C52" s="119">
        <v>2255</v>
      </c>
      <c r="D52" s="266">
        <v>824035</v>
      </c>
      <c r="E52" s="266"/>
      <c r="F52" s="266">
        <v>46507785019</v>
      </c>
      <c r="G52" s="267">
        <v>0.86072930592876196</v>
      </c>
      <c r="H52" s="229"/>
      <c r="I52" s="224"/>
      <c r="K52" s="499"/>
    </row>
    <row r="53" spans="1:12" s="221" customFormat="1" ht="39" customHeight="1">
      <c r="A53" s="118" t="s">
        <v>116</v>
      </c>
      <c r="B53" s="119" t="s">
        <v>349</v>
      </c>
      <c r="C53" s="119">
        <v>2256</v>
      </c>
      <c r="D53" s="260"/>
      <c r="E53" s="260"/>
      <c r="F53" s="266"/>
      <c r="G53" s="267"/>
      <c r="H53" s="230"/>
      <c r="I53" s="224"/>
    </row>
    <row r="54" spans="1:12" s="221" customFormat="1" ht="39" customHeight="1">
      <c r="A54" s="120">
        <v>1</v>
      </c>
      <c r="B54" s="121" t="s">
        <v>350</v>
      </c>
      <c r="C54" s="121">
        <v>2256.1</v>
      </c>
      <c r="D54" s="262"/>
      <c r="E54" s="262"/>
      <c r="F54" s="262">
        <v>0</v>
      </c>
      <c r="G54" s="508">
        <v>0</v>
      </c>
      <c r="H54" s="223"/>
      <c r="I54" s="224"/>
    </row>
    <row r="55" spans="1:12" s="221" customFormat="1" ht="39" customHeight="1">
      <c r="A55" s="120">
        <v>2</v>
      </c>
      <c r="B55" s="121" t="s">
        <v>612</v>
      </c>
      <c r="C55" s="121">
        <v>2256.1999999999998</v>
      </c>
      <c r="D55" s="262"/>
      <c r="E55" s="262"/>
      <c r="F55" s="262">
        <v>422911193</v>
      </c>
      <c r="G55" s="268">
        <v>7.8269059141750884E-3</v>
      </c>
      <c r="H55" s="68"/>
      <c r="I55" s="224"/>
    </row>
    <row r="56" spans="1:12" s="221" customFormat="1" ht="51" customHeight="1">
      <c r="A56" s="122">
        <v>3</v>
      </c>
      <c r="B56" s="123" t="s">
        <v>351</v>
      </c>
      <c r="C56" s="123">
        <v>2256.3000000000002</v>
      </c>
      <c r="D56" s="262"/>
      <c r="E56" s="262"/>
      <c r="F56" s="262">
        <v>550685</v>
      </c>
      <c r="G56" s="268">
        <v>1.0191642488278879E-5</v>
      </c>
      <c r="H56" s="68"/>
      <c r="I56" s="224"/>
    </row>
    <row r="57" spans="1:12" s="232" customFormat="1" ht="67.5" customHeight="1">
      <c r="A57" s="122">
        <v>4</v>
      </c>
      <c r="B57" s="123" t="s">
        <v>567</v>
      </c>
      <c r="C57" s="121">
        <v>2256.4</v>
      </c>
      <c r="D57" s="262"/>
      <c r="E57" s="262"/>
      <c r="F57" s="305">
        <v>0</v>
      </c>
      <c r="G57" s="305">
        <v>0</v>
      </c>
      <c r="H57" s="68"/>
      <c r="I57" s="231" t="s">
        <v>571</v>
      </c>
    </row>
    <row r="58" spans="1:12" s="232" customFormat="1" ht="47.25" customHeight="1">
      <c r="A58" s="120">
        <v>5</v>
      </c>
      <c r="B58" s="121" t="s">
        <v>352</v>
      </c>
      <c r="C58" s="121">
        <v>2256.5</v>
      </c>
      <c r="D58" s="262"/>
      <c r="E58" s="262"/>
      <c r="F58" s="262">
        <v>0</v>
      </c>
      <c r="G58" s="305">
        <v>0</v>
      </c>
      <c r="H58" s="68"/>
      <c r="I58" s="231"/>
    </row>
    <row r="59" spans="1:12" s="221" customFormat="1" ht="48" customHeight="1">
      <c r="A59" s="120">
        <v>6</v>
      </c>
      <c r="B59" s="121" t="s">
        <v>353</v>
      </c>
      <c r="C59" s="121">
        <v>2256.6</v>
      </c>
      <c r="D59" s="262"/>
      <c r="E59" s="262"/>
      <c r="F59" s="262">
        <v>0</v>
      </c>
      <c r="G59" s="305">
        <v>0</v>
      </c>
      <c r="H59" s="68"/>
      <c r="I59" s="224"/>
    </row>
    <row r="60" spans="1:12" s="221" customFormat="1" ht="39" customHeight="1">
      <c r="A60" s="122">
        <v>7</v>
      </c>
      <c r="B60" s="121" t="s">
        <v>354</v>
      </c>
      <c r="C60" s="121">
        <v>2256.6999999999998</v>
      </c>
      <c r="D60" s="262"/>
      <c r="E60" s="262"/>
      <c r="F60" s="262"/>
      <c r="G60" s="262">
        <v>0</v>
      </c>
      <c r="H60" s="68"/>
      <c r="I60" s="224"/>
    </row>
    <row r="61" spans="1:12" s="360" customFormat="1" ht="39" customHeight="1">
      <c r="A61" s="120"/>
      <c r="B61" s="121" t="s">
        <v>343</v>
      </c>
      <c r="C61" s="121">
        <v>2257</v>
      </c>
      <c r="D61" s="305"/>
      <c r="E61" s="305"/>
      <c r="F61" s="305">
        <v>423461878</v>
      </c>
      <c r="G61" s="270">
        <v>7.8370975566633676E-3</v>
      </c>
      <c r="H61" s="366"/>
      <c r="I61" s="362"/>
    </row>
    <row r="62" spans="1:12" s="221" customFormat="1" ht="39" customHeight="1">
      <c r="A62" s="118" t="s">
        <v>72</v>
      </c>
      <c r="B62" s="119" t="s">
        <v>355</v>
      </c>
      <c r="C62" s="269">
        <v>2258</v>
      </c>
      <c r="D62" s="260"/>
      <c r="E62" s="260"/>
      <c r="F62" s="266"/>
      <c r="G62" s="267"/>
      <c r="H62" s="69"/>
      <c r="I62" s="224"/>
    </row>
    <row r="63" spans="1:12" s="221" customFormat="1" ht="39" customHeight="1">
      <c r="A63" s="120">
        <v>1</v>
      </c>
      <c r="B63" s="121" t="s">
        <v>1127</v>
      </c>
      <c r="C63" s="121">
        <v>2259</v>
      </c>
      <c r="D63" s="262"/>
      <c r="E63" s="262"/>
      <c r="F63" s="262">
        <v>7101751281</v>
      </c>
      <c r="G63" s="270">
        <v>0.13143359651457467</v>
      </c>
      <c r="H63" s="223"/>
      <c r="I63" s="224"/>
      <c r="L63" s="499"/>
    </row>
    <row r="64" spans="1:12" s="221" customFormat="1" ht="64.5" customHeight="1">
      <c r="A64" s="120">
        <v>2</v>
      </c>
      <c r="B64" s="121" t="s">
        <v>801</v>
      </c>
      <c r="C64" s="121">
        <v>2260</v>
      </c>
      <c r="D64" s="262"/>
      <c r="E64" s="262"/>
      <c r="F64" s="262">
        <v>0</v>
      </c>
      <c r="G64" s="262">
        <v>0</v>
      </c>
      <c r="H64" s="223"/>
      <c r="I64" s="224"/>
    </row>
    <row r="65" spans="1:10" s="221" customFormat="1" ht="39" customHeight="1">
      <c r="A65" s="120">
        <v>3</v>
      </c>
      <c r="B65" s="121" t="s">
        <v>356</v>
      </c>
      <c r="C65" s="121">
        <v>2261</v>
      </c>
      <c r="D65" s="262"/>
      <c r="E65" s="262"/>
      <c r="F65" s="262">
        <v>0</v>
      </c>
      <c r="G65" s="262">
        <v>0</v>
      </c>
      <c r="H65" s="68"/>
      <c r="I65" s="224"/>
    </row>
    <row r="66" spans="1:10" s="221" customFormat="1" ht="39" customHeight="1">
      <c r="A66" s="120">
        <v>4</v>
      </c>
      <c r="B66" s="121" t="s">
        <v>357</v>
      </c>
      <c r="C66" s="121">
        <v>2262</v>
      </c>
      <c r="D66" s="262"/>
      <c r="E66" s="262"/>
      <c r="F66" s="262">
        <v>0</v>
      </c>
      <c r="G66" s="262">
        <v>0</v>
      </c>
      <c r="H66" s="68"/>
      <c r="I66" s="224"/>
    </row>
    <row r="67" spans="1:10" s="360" customFormat="1" ht="39" customHeight="1">
      <c r="A67" s="120"/>
      <c r="B67" s="121" t="s">
        <v>343</v>
      </c>
      <c r="C67" s="364">
        <v>2263</v>
      </c>
      <c r="D67" s="305"/>
      <c r="E67" s="305"/>
      <c r="F67" s="305">
        <v>7101751281</v>
      </c>
      <c r="G67" s="311">
        <v>0.13143359651457467</v>
      </c>
      <c r="H67" s="366"/>
      <c r="I67" s="362"/>
    </row>
    <row r="68" spans="1:10" s="221" customFormat="1" ht="39" customHeight="1">
      <c r="A68" s="118" t="s">
        <v>117</v>
      </c>
      <c r="B68" s="119" t="s">
        <v>358</v>
      </c>
      <c r="C68" s="271">
        <v>2264</v>
      </c>
      <c r="D68" s="266"/>
      <c r="E68" s="266"/>
      <c r="F68" s="266">
        <v>54032998178</v>
      </c>
      <c r="G68" s="127">
        <v>1</v>
      </c>
      <c r="H68" s="229"/>
      <c r="I68" s="386" t="s">
        <v>518</v>
      </c>
      <c r="J68" s="499">
        <f>+F68-BCTaiSan_06027!D42</f>
        <v>0</v>
      </c>
    </row>
    <row r="69" spans="1:10" s="221" customFormat="1" ht="39" customHeight="1">
      <c r="A69" s="107"/>
      <c r="B69" s="72"/>
      <c r="C69" s="72"/>
      <c r="D69" s="72"/>
      <c r="E69" s="72"/>
      <c r="F69" s="72"/>
      <c r="G69" s="72"/>
      <c r="H69" s="70"/>
      <c r="I69" s="233">
        <v>77161857907</v>
      </c>
    </row>
    <row r="70" spans="1:10" s="221" customFormat="1" ht="12.75">
      <c r="A70" s="272"/>
      <c r="B70" s="258"/>
      <c r="C70" s="258"/>
      <c r="D70" s="258"/>
      <c r="E70" s="258"/>
      <c r="F70" s="310"/>
      <c r="G70" s="258"/>
      <c r="H70" s="72"/>
      <c r="I70" s="234">
        <v>0</v>
      </c>
    </row>
    <row r="71" spans="1:10" s="221" customFormat="1" ht="12.75">
      <c r="A71" s="108" t="s">
        <v>195</v>
      </c>
      <c r="B71" s="141"/>
      <c r="C71" s="142"/>
      <c r="D71" s="258"/>
      <c r="E71" s="109" t="s">
        <v>196</v>
      </c>
      <c r="F71" s="141"/>
      <c r="G71" s="124"/>
      <c r="H71" s="236"/>
      <c r="I71" s="237"/>
    </row>
    <row r="72" spans="1:10" s="221" customFormat="1" ht="12.75">
      <c r="A72" s="110" t="s">
        <v>197</v>
      </c>
      <c r="B72" s="141"/>
      <c r="C72" s="142"/>
      <c r="D72" s="258"/>
      <c r="E72" s="111" t="s">
        <v>198</v>
      </c>
      <c r="F72" s="141"/>
      <c r="G72" s="141"/>
      <c r="H72" s="141"/>
      <c r="I72" s="237"/>
    </row>
    <row r="73" spans="1:10" s="221" customFormat="1" ht="12.75">
      <c r="A73" s="110"/>
      <c r="B73" s="141"/>
      <c r="C73" s="142"/>
      <c r="D73" s="258"/>
      <c r="E73" s="111"/>
      <c r="F73" s="141"/>
      <c r="G73" s="141"/>
      <c r="H73" s="141"/>
      <c r="I73" s="237"/>
    </row>
    <row r="74" spans="1:10" s="221" customFormat="1" ht="12.75">
      <c r="A74" s="110"/>
      <c r="B74" s="141"/>
      <c r="C74" s="142"/>
      <c r="D74" s="258"/>
      <c r="E74" s="111"/>
      <c r="F74" s="141"/>
      <c r="G74" s="141"/>
      <c r="H74" s="141"/>
    </row>
    <row r="75" spans="1:10" s="221" customFormat="1" ht="12.75">
      <c r="A75" s="110"/>
      <c r="B75" s="141"/>
      <c r="C75" s="142"/>
      <c r="D75" s="258"/>
      <c r="E75" s="111"/>
      <c r="F75" s="141"/>
      <c r="G75" s="141"/>
      <c r="H75" s="141"/>
    </row>
    <row r="76" spans="1:10" s="221" customFormat="1" ht="12.75">
      <c r="A76" s="110"/>
      <c r="B76" s="141"/>
      <c r="C76" s="142"/>
      <c r="D76" s="258"/>
      <c r="E76" s="111"/>
      <c r="F76" s="111"/>
      <c r="G76" s="141"/>
      <c r="H76" s="141"/>
    </row>
    <row r="77" spans="1:10" s="221" customFormat="1" ht="12.75">
      <c r="A77" s="110"/>
      <c r="B77" s="141"/>
      <c r="C77" s="142"/>
      <c r="D77" s="258"/>
      <c r="E77" s="111"/>
      <c r="F77" s="141"/>
      <c r="G77" s="141"/>
      <c r="H77" s="141"/>
    </row>
    <row r="78" spans="1:10" s="221" customFormat="1" ht="12.75">
      <c r="A78" s="110"/>
      <c r="B78" s="141"/>
      <c r="C78" s="142"/>
      <c r="D78" s="258"/>
      <c r="E78" s="111"/>
      <c r="F78" s="141"/>
      <c r="G78" s="141"/>
      <c r="H78" s="141"/>
    </row>
    <row r="79" spans="1:10" s="221" customFormat="1" ht="12.75">
      <c r="A79" s="141"/>
      <c r="B79" s="141"/>
      <c r="C79" s="142"/>
      <c r="D79" s="258"/>
      <c r="E79" s="142"/>
      <c r="F79" s="141"/>
      <c r="G79" s="141"/>
      <c r="H79" s="141"/>
    </row>
    <row r="80" spans="1:10" s="221" customFormat="1" ht="12.75">
      <c r="A80" s="141"/>
      <c r="B80" s="141"/>
      <c r="C80" s="142"/>
      <c r="D80" s="258"/>
      <c r="E80" s="142"/>
      <c r="F80" s="141"/>
      <c r="G80" s="141"/>
      <c r="H80" s="141"/>
    </row>
    <row r="81" spans="1:8" s="221" customFormat="1" ht="12.75">
      <c r="A81" s="141"/>
      <c r="B81" s="141"/>
      <c r="C81" s="142"/>
      <c r="D81" s="258"/>
      <c r="E81" s="142"/>
      <c r="F81" s="141"/>
      <c r="G81" s="141"/>
      <c r="H81" s="141"/>
    </row>
    <row r="82" spans="1:8" s="221" customFormat="1" ht="12.75">
      <c r="A82" s="141"/>
      <c r="B82" s="141"/>
      <c r="C82" s="142"/>
      <c r="D82" s="258"/>
      <c r="E82" s="142"/>
      <c r="F82" s="141"/>
      <c r="G82" s="141"/>
      <c r="H82" s="141"/>
    </row>
    <row r="83" spans="1:8" s="221" customFormat="1" ht="12.75">
      <c r="A83" s="141"/>
      <c r="B83" s="141"/>
      <c r="C83" s="142"/>
      <c r="D83" s="258"/>
      <c r="E83" s="142"/>
      <c r="F83" s="141"/>
      <c r="G83" s="141"/>
      <c r="H83" s="141"/>
    </row>
    <row r="84" spans="1:8" s="221" customFormat="1" ht="12.75">
      <c r="A84" s="108" t="s">
        <v>595</v>
      </c>
      <c r="B84" s="141"/>
      <c r="C84" s="142"/>
      <c r="D84" s="258"/>
      <c r="E84" s="355" t="s">
        <v>1122</v>
      </c>
      <c r="F84" s="357"/>
      <c r="G84" s="358"/>
      <c r="H84" s="141"/>
    </row>
    <row r="85" spans="1:8" s="221" customFormat="1" ht="12.75">
      <c r="A85" s="2" t="s">
        <v>1158</v>
      </c>
      <c r="B85" s="141"/>
      <c r="C85" s="142"/>
      <c r="D85" s="258"/>
      <c r="E85" s="355" t="s">
        <v>1132</v>
      </c>
      <c r="F85" s="357"/>
      <c r="G85" s="358"/>
      <c r="H85" s="177"/>
    </row>
    <row r="86" spans="1:8" s="221" customFormat="1" ht="12.75">
      <c r="A86" s="141" t="s">
        <v>596</v>
      </c>
      <c r="B86" s="141"/>
      <c r="C86" s="142"/>
      <c r="D86" s="258"/>
      <c r="E86" s="99" t="s">
        <v>1135</v>
      </c>
      <c r="F86" s="357"/>
      <c r="G86" s="358"/>
      <c r="H86" s="177"/>
    </row>
    <row r="87" spans="1:8" s="221" customFormat="1" ht="12.75">
      <c r="A87" s="235"/>
      <c r="B87" s="236"/>
      <c r="C87" s="236"/>
      <c r="D87" s="236"/>
      <c r="E87" s="236"/>
      <c r="F87" s="236"/>
      <c r="G87" s="236"/>
      <c r="H87" s="236"/>
    </row>
    <row r="88" spans="1:8">
      <c r="A88" s="439"/>
      <c r="B88" s="438"/>
      <c r="C88" s="438"/>
      <c r="D88" s="236"/>
      <c r="E88" s="438"/>
      <c r="F88" s="438"/>
      <c r="G88" s="438"/>
      <c r="H88" s="438"/>
    </row>
    <row r="89" spans="1:8">
      <c r="A89" s="439"/>
      <c r="B89" s="438"/>
      <c r="C89" s="438"/>
      <c r="D89" s="438"/>
      <c r="E89" s="438"/>
      <c r="F89" s="438"/>
      <c r="G89" s="438"/>
      <c r="H89" s="438"/>
    </row>
    <row r="90" spans="1:8">
      <c r="A90" s="439"/>
      <c r="B90" s="438"/>
      <c r="C90" s="438"/>
      <c r="D90" s="438"/>
      <c r="E90" s="438"/>
      <c r="F90" s="438"/>
      <c r="G90" s="438"/>
      <c r="H90" s="438"/>
    </row>
    <row r="91" spans="1:8">
      <c r="A91" s="439"/>
      <c r="B91" s="438"/>
      <c r="C91" s="438"/>
      <c r="D91" s="438"/>
      <c r="E91" s="438"/>
      <c r="F91" s="438"/>
      <c r="G91" s="438"/>
      <c r="H91" s="438"/>
    </row>
    <row r="92" spans="1:8">
      <c r="A92" s="439"/>
      <c r="B92" s="438"/>
      <c r="C92" s="438"/>
      <c r="D92" s="438"/>
      <c r="E92" s="438"/>
      <c r="F92" s="438"/>
      <c r="G92" s="438"/>
      <c r="H92" s="438"/>
    </row>
    <row r="93" spans="1:8">
      <c r="A93" s="439"/>
      <c r="B93" s="438"/>
      <c r="C93" s="438"/>
      <c r="D93" s="438"/>
      <c r="E93" s="438"/>
      <c r="F93" s="438"/>
      <c r="G93" s="438"/>
      <c r="H93" s="438"/>
    </row>
    <row r="94" spans="1:8">
      <c r="A94" s="439"/>
      <c r="B94" s="438"/>
      <c r="C94" s="438"/>
      <c r="D94" s="438"/>
      <c r="E94" s="438"/>
      <c r="F94" s="438"/>
      <c r="G94" s="438"/>
      <c r="H94" s="438"/>
    </row>
    <row r="95" spans="1:8">
      <c r="A95" s="439"/>
      <c r="B95" s="438"/>
      <c r="C95" s="438"/>
      <c r="D95" s="438"/>
      <c r="E95" s="438"/>
      <c r="F95" s="438"/>
      <c r="G95" s="438"/>
      <c r="H95" s="438"/>
    </row>
    <row r="96" spans="1:8">
      <c r="A96" s="439"/>
      <c r="B96" s="438"/>
      <c r="C96" s="438"/>
      <c r="D96" s="438"/>
      <c r="E96" s="438"/>
      <c r="F96" s="438"/>
      <c r="G96" s="438"/>
      <c r="H96" s="438"/>
    </row>
    <row r="97" spans="1:8">
      <c r="A97" s="439"/>
      <c r="B97" s="438"/>
      <c r="C97" s="438"/>
      <c r="D97" s="438"/>
      <c r="E97" s="438"/>
      <c r="F97" s="438"/>
      <c r="G97" s="438"/>
      <c r="H97" s="438"/>
    </row>
    <row r="98" spans="1:8">
      <c r="A98" s="439"/>
      <c r="B98" s="438"/>
      <c r="C98" s="438"/>
      <c r="D98" s="438"/>
      <c r="E98" s="438"/>
      <c r="F98" s="438"/>
      <c r="G98" s="438"/>
      <c r="H98" s="438"/>
    </row>
    <row r="99" spans="1:8">
      <c r="A99" s="439"/>
      <c r="B99" s="438"/>
      <c r="C99" s="438"/>
      <c r="D99" s="438"/>
      <c r="E99" s="438"/>
      <c r="F99" s="438"/>
      <c r="G99" s="438"/>
      <c r="H99" s="438"/>
    </row>
    <row r="100" spans="1:8">
      <c r="A100" s="439"/>
      <c r="B100" s="438"/>
      <c r="C100" s="438"/>
      <c r="D100" s="438"/>
      <c r="E100" s="438"/>
      <c r="F100" s="438"/>
      <c r="G100" s="438"/>
      <c r="H100" s="438"/>
    </row>
    <row r="101" spans="1:8">
      <c r="A101" s="439"/>
      <c r="B101" s="438"/>
      <c r="C101" s="438"/>
      <c r="D101" s="438"/>
      <c r="E101" s="438"/>
      <c r="F101" s="438"/>
      <c r="G101" s="438"/>
      <c r="H101" s="438"/>
    </row>
    <row r="102" spans="1:8">
      <c r="A102" s="439"/>
      <c r="B102" s="438"/>
      <c r="C102" s="438"/>
      <c r="D102" s="438"/>
      <c r="E102" s="438"/>
      <c r="F102" s="438"/>
      <c r="G102" s="438"/>
      <c r="H102" s="438"/>
    </row>
    <row r="103" spans="1:8">
      <c r="A103" s="439"/>
      <c r="B103" s="438"/>
      <c r="C103" s="438"/>
      <c r="D103" s="438"/>
      <c r="E103" s="438"/>
      <c r="F103" s="438"/>
      <c r="G103" s="438"/>
      <c r="H103" s="438"/>
    </row>
    <row r="104" spans="1:8">
      <c r="A104" s="439"/>
      <c r="B104" s="438"/>
      <c r="C104" s="438"/>
      <c r="D104" s="438"/>
      <c r="E104" s="438"/>
      <c r="F104" s="438"/>
      <c r="G104" s="438"/>
      <c r="H104" s="438"/>
    </row>
    <row r="105" spans="1:8">
      <c r="A105" s="439"/>
      <c r="B105" s="438"/>
      <c r="C105" s="438"/>
      <c r="D105" s="438"/>
      <c r="E105" s="438"/>
      <c r="F105" s="438"/>
      <c r="G105" s="438"/>
      <c r="H105" s="438"/>
    </row>
    <row r="106" spans="1:8">
      <c r="A106" s="439"/>
      <c r="B106" s="438"/>
      <c r="C106" s="438"/>
      <c r="D106" s="438"/>
      <c r="E106" s="438"/>
      <c r="F106" s="438"/>
      <c r="G106" s="438"/>
      <c r="H106" s="438"/>
    </row>
    <row r="107" spans="1:8">
      <c r="A107" s="439"/>
      <c r="B107" s="438"/>
      <c r="C107" s="438"/>
      <c r="D107" s="438"/>
      <c r="E107" s="438"/>
      <c r="F107" s="438"/>
      <c r="G107" s="438"/>
      <c r="H107" s="438"/>
    </row>
    <row r="108" spans="1:8">
      <c r="A108" s="439"/>
      <c r="B108" s="438"/>
      <c r="C108" s="438"/>
      <c r="D108" s="438"/>
      <c r="E108" s="438"/>
      <c r="F108" s="438"/>
      <c r="G108" s="438"/>
      <c r="H108" s="438"/>
    </row>
    <row r="109" spans="1:8">
      <c r="A109" s="439"/>
      <c r="B109" s="438"/>
      <c r="C109" s="438"/>
      <c r="D109" s="438"/>
      <c r="E109" s="438"/>
      <c r="F109" s="438"/>
      <c r="G109" s="438"/>
      <c r="H109" s="438"/>
    </row>
    <row r="110" spans="1:8">
      <c r="A110" s="439"/>
      <c r="B110" s="438"/>
      <c r="C110" s="438"/>
      <c r="D110" s="438"/>
      <c r="E110" s="438"/>
      <c r="F110" s="438"/>
      <c r="G110" s="438"/>
      <c r="H110" s="438"/>
    </row>
    <row r="111" spans="1:8">
      <c r="A111" s="439"/>
      <c r="B111" s="438"/>
      <c r="C111" s="438"/>
      <c r="D111" s="438"/>
      <c r="E111" s="438"/>
      <c r="F111" s="438"/>
      <c r="G111" s="438"/>
      <c r="H111" s="438"/>
    </row>
    <row r="112" spans="1:8">
      <c r="A112" s="439"/>
      <c r="B112" s="438"/>
      <c r="C112" s="438"/>
      <c r="D112" s="438"/>
      <c r="E112" s="438"/>
      <c r="F112" s="438"/>
      <c r="G112" s="438"/>
      <c r="H112" s="438"/>
    </row>
    <row r="113" spans="1:8">
      <c r="A113" s="439"/>
      <c r="B113" s="438"/>
      <c r="C113" s="438"/>
      <c r="D113" s="438"/>
      <c r="E113" s="438"/>
      <c r="F113" s="438"/>
      <c r="G113" s="438"/>
      <c r="H113" s="438"/>
    </row>
    <row r="114" spans="1:8">
      <c r="A114" s="439"/>
      <c r="B114" s="438"/>
      <c r="C114" s="438"/>
      <c r="D114" s="438"/>
      <c r="E114" s="438"/>
      <c r="F114" s="438"/>
      <c r="G114" s="438"/>
      <c r="H114" s="438"/>
    </row>
    <row r="115" spans="1:8">
      <c r="A115" s="439"/>
      <c r="B115" s="438"/>
      <c r="C115" s="438"/>
      <c r="D115" s="438"/>
      <c r="E115" s="438"/>
      <c r="F115" s="438"/>
      <c r="G115" s="438"/>
      <c r="H115" s="438"/>
    </row>
    <row r="116" spans="1:8">
      <c r="A116" s="439"/>
      <c r="B116" s="438"/>
      <c r="C116" s="438"/>
      <c r="D116" s="438"/>
      <c r="E116" s="438"/>
      <c r="F116" s="438"/>
      <c r="G116" s="438"/>
      <c r="H116" s="438"/>
    </row>
    <row r="117" spans="1:8">
      <c r="A117" s="439"/>
      <c r="B117" s="438"/>
      <c r="C117" s="438"/>
      <c r="D117" s="438"/>
      <c r="E117" s="438"/>
      <c r="F117" s="438"/>
      <c r="G117" s="438"/>
      <c r="H117" s="438"/>
    </row>
    <row r="118" spans="1:8">
      <c r="A118" s="439"/>
      <c r="B118" s="438"/>
      <c r="C118" s="438"/>
      <c r="D118" s="438"/>
      <c r="E118" s="438"/>
      <c r="F118" s="438"/>
      <c r="G118" s="438"/>
      <c r="H118" s="438"/>
    </row>
    <row r="119" spans="1:8">
      <c r="A119" s="439"/>
      <c r="B119" s="438"/>
      <c r="C119" s="438"/>
      <c r="D119" s="438"/>
      <c r="E119" s="438"/>
      <c r="F119" s="438"/>
      <c r="G119" s="438"/>
      <c r="H119" s="438"/>
    </row>
    <row r="120" spans="1:8">
      <c r="A120" s="439"/>
      <c r="B120" s="438"/>
      <c r="C120" s="438"/>
      <c r="D120" s="438"/>
      <c r="E120" s="438"/>
      <c r="F120" s="438"/>
      <c r="G120" s="438"/>
      <c r="H120" s="438"/>
    </row>
    <row r="121" spans="1:8">
      <c r="A121" s="439"/>
      <c r="B121" s="438"/>
      <c r="C121" s="438"/>
      <c r="D121" s="438"/>
      <c r="E121" s="438"/>
      <c r="F121" s="438"/>
      <c r="G121" s="438"/>
      <c r="H121" s="438"/>
    </row>
    <row r="122" spans="1:8">
      <c r="A122" s="439"/>
      <c r="B122" s="438"/>
      <c r="C122" s="438"/>
      <c r="D122" s="438"/>
      <c r="E122" s="438"/>
      <c r="F122" s="438"/>
      <c r="G122" s="438"/>
      <c r="H122" s="438"/>
    </row>
    <row r="123" spans="1:8">
      <c r="A123" s="439"/>
      <c r="B123" s="438"/>
      <c r="C123" s="438"/>
      <c r="D123" s="438"/>
      <c r="E123" s="438"/>
      <c r="F123" s="438"/>
      <c r="G123" s="438"/>
      <c r="H123" s="438"/>
    </row>
    <row r="124" spans="1:8">
      <c r="A124" s="439"/>
      <c r="B124" s="438"/>
      <c r="C124" s="438"/>
      <c r="D124" s="438"/>
      <c r="E124" s="438"/>
      <c r="F124" s="438"/>
      <c r="G124" s="438"/>
      <c r="H124" s="438"/>
    </row>
    <row r="125" spans="1:8">
      <c r="A125" s="439"/>
      <c r="B125" s="438"/>
      <c r="C125" s="438"/>
      <c r="D125" s="438"/>
      <c r="E125" s="438"/>
      <c r="F125" s="438"/>
      <c r="G125" s="438"/>
      <c r="H125" s="438"/>
    </row>
    <row r="126" spans="1:8">
      <c r="A126" s="439"/>
      <c r="B126" s="438"/>
      <c r="C126" s="438"/>
      <c r="D126" s="438"/>
      <c r="E126" s="438"/>
      <c r="F126" s="438"/>
      <c r="G126" s="438"/>
      <c r="H126" s="438"/>
    </row>
    <row r="127" spans="1:8">
      <c r="A127" s="439"/>
      <c r="B127" s="438"/>
      <c r="C127" s="438"/>
      <c r="D127" s="438"/>
      <c r="E127" s="438"/>
      <c r="F127" s="438"/>
      <c r="G127" s="438"/>
      <c r="H127" s="438"/>
    </row>
    <row r="128" spans="1:8">
      <c r="A128" s="439"/>
      <c r="B128" s="438"/>
      <c r="C128" s="438"/>
      <c r="D128" s="438"/>
      <c r="E128" s="438"/>
      <c r="F128" s="438"/>
      <c r="G128" s="438"/>
      <c r="H128" s="438"/>
    </row>
    <row r="129" spans="1:8">
      <c r="A129" s="439"/>
      <c r="B129" s="438"/>
      <c r="C129" s="438"/>
      <c r="D129" s="438"/>
      <c r="E129" s="438"/>
      <c r="F129" s="438"/>
      <c r="G129" s="438"/>
      <c r="H129" s="438"/>
    </row>
    <row r="130" spans="1:8">
      <c r="A130" s="439"/>
      <c r="B130" s="438"/>
      <c r="C130" s="438"/>
      <c r="D130" s="438"/>
      <c r="E130" s="438"/>
      <c r="F130" s="438"/>
      <c r="G130" s="438"/>
      <c r="H130" s="438"/>
    </row>
    <row r="131" spans="1:8">
      <c r="A131" s="439"/>
      <c r="B131" s="438"/>
      <c r="C131" s="438"/>
      <c r="D131" s="438"/>
      <c r="E131" s="438"/>
      <c r="F131" s="438"/>
      <c r="G131" s="438"/>
      <c r="H131" s="438"/>
    </row>
    <row r="132" spans="1:8">
      <c r="A132" s="439"/>
      <c r="B132" s="438"/>
      <c r="C132" s="438"/>
      <c r="D132" s="438"/>
      <c r="E132" s="438"/>
      <c r="F132" s="438"/>
      <c r="G132" s="438"/>
      <c r="H132" s="438"/>
    </row>
    <row r="133" spans="1:8">
      <c r="A133" s="439"/>
      <c r="B133" s="438"/>
      <c r="C133" s="438"/>
      <c r="D133" s="438"/>
      <c r="E133" s="438"/>
      <c r="F133" s="438"/>
      <c r="G133" s="438"/>
      <c r="H133" s="438"/>
    </row>
    <row r="134" spans="1:8">
      <c r="A134" s="439"/>
      <c r="B134" s="438"/>
      <c r="C134" s="438"/>
      <c r="D134" s="438"/>
      <c r="E134" s="438"/>
      <c r="F134" s="438"/>
      <c r="G134" s="438"/>
      <c r="H134" s="438"/>
    </row>
    <row r="135" spans="1:8">
      <c r="A135" s="439"/>
      <c r="B135" s="438"/>
      <c r="C135" s="438"/>
      <c r="D135" s="438"/>
      <c r="E135" s="438"/>
      <c r="F135" s="438"/>
      <c r="G135" s="438"/>
      <c r="H135" s="438"/>
    </row>
    <row r="136" spans="1:8">
      <c r="A136" s="439"/>
      <c r="B136" s="438"/>
      <c r="C136" s="438"/>
      <c r="D136" s="438"/>
      <c r="E136" s="438"/>
      <c r="F136" s="438"/>
      <c r="G136" s="438"/>
      <c r="H136" s="438"/>
    </row>
    <row r="137" spans="1:8">
      <c r="A137" s="439"/>
      <c r="B137" s="438"/>
      <c r="C137" s="438"/>
      <c r="D137" s="438"/>
      <c r="E137" s="438"/>
      <c r="F137" s="438"/>
      <c r="G137" s="438"/>
      <c r="H137" s="438"/>
    </row>
    <row r="138" spans="1:8">
      <c r="A138" s="439"/>
      <c r="B138" s="438"/>
      <c r="C138" s="438"/>
      <c r="D138" s="438"/>
      <c r="E138" s="438"/>
      <c r="F138" s="438"/>
      <c r="G138" s="438"/>
      <c r="H138" s="438"/>
    </row>
    <row r="139" spans="1:8">
      <c r="A139" s="439"/>
      <c r="B139" s="438"/>
      <c r="C139" s="438"/>
      <c r="D139" s="438"/>
      <c r="E139" s="438"/>
      <c r="F139" s="438"/>
      <c r="G139" s="438"/>
      <c r="H139" s="438"/>
    </row>
    <row r="140" spans="1:8">
      <c r="A140" s="439"/>
      <c r="B140" s="438"/>
      <c r="C140" s="438"/>
      <c r="D140" s="438"/>
      <c r="E140" s="438"/>
      <c r="F140" s="438"/>
      <c r="G140" s="438"/>
      <c r="H140" s="438"/>
    </row>
    <row r="141" spans="1:8">
      <c r="A141" s="439"/>
      <c r="B141" s="438"/>
      <c r="C141" s="438"/>
      <c r="D141" s="438"/>
      <c r="E141" s="438"/>
      <c r="F141" s="438"/>
      <c r="G141" s="438"/>
      <c r="H141" s="438"/>
    </row>
    <row r="142" spans="1:8">
      <c r="A142" s="439"/>
      <c r="B142" s="438"/>
      <c r="C142" s="438"/>
      <c r="D142" s="438"/>
      <c r="E142" s="438"/>
      <c r="F142" s="438"/>
      <c r="G142" s="438"/>
      <c r="H142" s="438"/>
    </row>
    <row r="143" spans="1:8">
      <c r="A143" s="439"/>
      <c r="B143" s="438"/>
      <c r="C143" s="438"/>
      <c r="D143" s="438"/>
      <c r="E143" s="438"/>
      <c r="F143" s="438"/>
      <c r="G143" s="438"/>
      <c r="H143" s="438"/>
    </row>
    <row r="144" spans="1:8">
      <c r="A144" s="439"/>
      <c r="B144" s="438"/>
      <c r="C144" s="438"/>
      <c r="D144" s="438"/>
      <c r="E144" s="438"/>
      <c r="F144" s="438"/>
      <c r="G144" s="438"/>
      <c r="H144" s="438"/>
    </row>
    <row r="145" spans="1:8">
      <c r="A145" s="439"/>
      <c r="B145" s="438"/>
      <c r="C145" s="438"/>
      <c r="D145" s="438"/>
      <c r="E145" s="438"/>
      <c r="F145" s="438"/>
      <c r="G145" s="438"/>
      <c r="H145" s="438"/>
    </row>
    <row r="146" spans="1:8">
      <c r="A146" s="439"/>
      <c r="B146" s="438"/>
      <c r="C146" s="438"/>
      <c r="D146" s="438"/>
      <c r="E146" s="438"/>
      <c r="F146" s="438"/>
      <c r="G146" s="438"/>
      <c r="H146" s="438"/>
    </row>
    <row r="147" spans="1:8">
      <c r="A147" s="439"/>
      <c r="B147" s="438"/>
      <c r="C147" s="438"/>
      <c r="D147" s="438"/>
      <c r="E147" s="438"/>
      <c r="F147" s="438"/>
      <c r="G147" s="438"/>
      <c r="H147" s="438"/>
    </row>
    <row r="148" spans="1:8">
      <c r="A148" s="439"/>
      <c r="B148" s="438"/>
      <c r="C148" s="438"/>
      <c r="D148" s="438"/>
      <c r="E148" s="438"/>
      <c r="F148" s="438"/>
      <c r="G148" s="438"/>
      <c r="H148" s="438"/>
    </row>
    <row r="149" spans="1:8">
      <c r="A149" s="439"/>
      <c r="B149" s="438"/>
      <c r="C149" s="438"/>
      <c r="D149" s="438"/>
      <c r="E149" s="438"/>
      <c r="F149" s="438"/>
      <c r="G149" s="438"/>
      <c r="H149" s="438"/>
    </row>
    <row r="150" spans="1:8">
      <c r="A150" s="439"/>
      <c r="B150" s="438"/>
      <c r="C150" s="438"/>
      <c r="D150" s="438"/>
      <c r="E150" s="438"/>
      <c r="F150" s="438"/>
      <c r="G150" s="438"/>
      <c r="H150" s="438"/>
    </row>
    <row r="151" spans="1:8">
      <c r="A151" s="439"/>
      <c r="B151" s="438"/>
      <c r="C151" s="438"/>
      <c r="D151" s="438"/>
      <c r="E151" s="438"/>
      <c r="F151" s="438"/>
      <c r="G151" s="438"/>
      <c r="H151" s="438"/>
    </row>
    <row r="152" spans="1:8">
      <c r="A152" s="439"/>
      <c r="B152" s="438"/>
      <c r="C152" s="438"/>
      <c r="D152" s="438"/>
      <c r="E152" s="438"/>
      <c r="F152" s="438"/>
      <c r="G152" s="438"/>
      <c r="H152" s="438"/>
    </row>
    <row r="153" spans="1:8">
      <c r="A153" s="439"/>
      <c r="B153" s="438"/>
      <c r="C153" s="438"/>
      <c r="D153" s="438"/>
      <c r="E153" s="438"/>
      <c r="F153" s="438"/>
      <c r="G153" s="438"/>
      <c r="H153" s="438"/>
    </row>
    <row r="154" spans="1:8">
      <c r="A154" s="439"/>
      <c r="B154" s="438"/>
      <c r="C154" s="438"/>
      <c r="D154" s="438"/>
      <c r="E154" s="438"/>
      <c r="F154" s="438"/>
      <c r="G154" s="438"/>
      <c r="H154" s="438"/>
    </row>
    <row r="155" spans="1:8">
      <c r="A155" s="439"/>
      <c r="B155" s="438"/>
      <c r="C155" s="438"/>
      <c r="D155" s="438"/>
      <c r="E155" s="438"/>
      <c r="F155" s="438"/>
      <c r="G155" s="438"/>
      <c r="H155" s="438"/>
    </row>
    <row r="156" spans="1:8">
      <c r="A156" s="439"/>
      <c r="B156" s="438"/>
      <c r="C156" s="438"/>
      <c r="D156" s="438"/>
      <c r="E156" s="438"/>
      <c r="F156" s="438"/>
      <c r="G156" s="438"/>
      <c r="H156" s="438"/>
    </row>
    <row r="157" spans="1:8">
      <c r="A157" s="439"/>
      <c r="B157" s="438"/>
      <c r="C157" s="438"/>
      <c r="D157" s="438"/>
      <c r="E157" s="438"/>
      <c r="F157" s="438"/>
      <c r="G157" s="438"/>
      <c r="H157" s="438"/>
    </row>
    <row r="158" spans="1:8">
      <c r="A158" s="439"/>
      <c r="B158" s="438"/>
      <c r="C158" s="438"/>
      <c r="D158" s="438"/>
      <c r="E158" s="438"/>
      <c r="F158" s="438"/>
      <c r="G158" s="438"/>
      <c r="H158" s="438"/>
    </row>
    <row r="159" spans="1:8">
      <c r="A159" s="439"/>
      <c r="B159" s="438"/>
      <c r="C159" s="438"/>
      <c r="D159" s="438"/>
      <c r="E159" s="438"/>
      <c r="F159" s="438"/>
      <c r="G159" s="438"/>
      <c r="H159" s="438"/>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55000000000000004" top="0.34" bottom="0.37" header="0.3" footer="0.3"/>
  <pageSetup scale="61"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47"/>
  <sheetViews>
    <sheetView view="pageBreakPreview" topLeftCell="A37" zoomScaleSheetLayoutView="100" workbookViewId="0">
      <selection activeCell="G13" sqref="G13:J13"/>
    </sheetView>
  </sheetViews>
  <sheetFormatPr defaultColWidth="9.140625" defaultRowHeight="14.25"/>
  <cols>
    <col min="1" max="1" width="4.85546875" style="447" customWidth="1"/>
    <col min="2" max="2" width="34.42578125" style="442" customWidth="1"/>
    <col min="3" max="4" width="9.140625" style="442"/>
    <col min="5" max="5" width="12.28515625" style="442" customWidth="1"/>
    <col min="6" max="6" width="9.140625" style="442"/>
    <col min="7" max="7" width="15.28515625" style="442" customWidth="1"/>
    <col min="8" max="10" width="19" style="442" customWidth="1"/>
    <col min="11" max="11" width="21.85546875" style="442" customWidth="1"/>
    <col min="12" max="16384" width="9.140625" style="442"/>
  </cols>
  <sheetData>
    <row r="1" spans="1:11" ht="27.75" customHeight="1">
      <c r="A1" s="539" t="s">
        <v>743</v>
      </c>
      <c r="B1" s="539"/>
      <c r="C1" s="539"/>
      <c r="D1" s="539"/>
      <c r="E1" s="539"/>
      <c r="F1" s="539"/>
      <c r="G1" s="539"/>
      <c r="H1" s="539"/>
      <c r="I1" s="539"/>
      <c r="J1" s="539"/>
      <c r="K1" s="539"/>
    </row>
    <row r="2" spans="1:11" ht="66.75" customHeight="1">
      <c r="A2" s="540" t="s">
        <v>775</v>
      </c>
      <c r="B2" s="540"/>
      <c r="C2" s="540"/>
      <c r="D2" s="540"/>
      <c r="E2" s="540"/>
      <c r="F2" s="540"/>
      <c r="G2" s="540"/>
      <c r="H2" s="540"/>
      <c r="I2" s="540"/>
      <c r="J2" s="540"/>
      <c r="K2" s="540"/>
    </row>
    <row r="3" spans="1:11" ht="48" customHeight="1">
      <c r="A3" s="529" t="s">
        <v>607</v>
      </c>
      <c r="B3" s="529"/>
      <c r="C3" s="529"/>
      <c r="D3" s="529"/>
      <c r="E3" s="529"/>
      <c r="F3" s="529"/>
      <c r="G3" s="529"/>
      <c r="H3" s="529"/>
      <c r="I3" s="529"/>
      <c r="J3" s="529"/>
      <c r="K3" s="529"/>
    </row>
    <row r="4" spans="1:11">
      <c r="A4" s="530" t="s">
        <v>1165</v>
      </c>
      <c r="B4" s="530"/>
      <c r="C4" s="530"/>
      <c r="D4" s="530"/>
      <c r="E4" s="530"/>
      <c r="F4" s="530"/>
      <c r="G4" s="530"/>
      <c r="H4" s="530"/>
      <c r="I4" s="530"/>
      <c r="J4" s="530"/>
      <c r="K4" s="530"/>
    </row>
    <row r="5" spans="1:11" ht="7.5" customHeight="1">
      <c r="A5" s="370"/>
      <c r="B5" s="370"/>
      <c r="C5" s="370"/>
      <c r="D5" s="370"/>
      <c r="E5" s="370"/>
      <c r="F5" s="172"/>
      <c r="G5" s="443"/>
      <c r="H5" s="443"/>
      <c r="I5" s="443"/>
      <c r="J5" s="443"/>
      <c r="K5" s="443"/>
    </row>
    <row r="6" spans="1:11" ht="21.75" customHeight="1">
      <c r="A6" s="541" t="s">
        <v>426</v>
      </c>
      <c r="B6" s="543"/>
      <c r="C6" s="443"/>
      <c r="D6" s="443"/>
      <c r="E6" s="443"/>
      <c r="F6" s="443"/>
      <c r="G6" s="531" t="s">
        <v>1118</v>
      </c>
      <c r="H6" s="531"/>
      <c r="I6" s="531"/>
      <c r="J6" s="531"/>
      <c r="K6" s="443"/>
    </row>
    <row r="7" spans="1:11" ht="15" customHeight="1">
      <c r="A7" s="190" t="s">
        <v>614</v>
      </c>
      <c r="B7" s="379"/>
      <c r="C7" s="443"/>
      <c r="D7" s="443"/>
      <c r="E7" s="443"/>
      <c r="F7" s="443"/>
      <c r="G7" s="564" t="s">
        <v>1119</v>
      </c>
      <c r="H7" s="564"/>
      <c r="I7" s="564"/>
      <c r="J7" s="564"/>
      <c r="K7" s="443"/>
    </row>
    <row r="8" spans="1:11" s="445" customFormat="1" ht="24.75" customHeight="1">
      <c r="A8" s="562" t="s">
        <v>489</v>
      </c>
      <c r="B8" s="563"/>
      <c r="C8" s="444"/>
      <c r="D8" s="444"/>
      <c r="E8" s="444"/>
      <c r="F8" s="444"/>
      <c r="G8" s="531" t="s">
        <v>1122</v>
      </c>
      <c r="H8" s="531"/>
      <c r="I8" s="531"/>
      <c r="J8" s="531"/>
      <c r="K8" s="444"/>
    </row>
    <row r="9" spans="1:11" ht="18.75" customHeight="1">
      <c r="A9" s="532" t="s">
        <v>582</v>
      </c>
      <c r="B9" s="532"/>
      <c r="C9" s="443"/>
      <c r="D9" s="443"/>
      <c r="E9" s="443"/>
      <c r="F9" s="443"/>
      <c r="G9" s="564" t="s">
        <v>1123</v>
      </c>
      <c r="H9" s="564"/>
      <c r="I9" s="564"/>
      <c r="J9" s="564"/>
      <c r="K9" s="443"/>
    </row>
    <row r="10" spans="1:11" ht="19.5" customHeight="1">
      <c r="A10" s="541" t="s">
        <v>490</v>
      </c>
      <c r="B10" s="546"/>
      <c r="C10" s="443"/>
      <c r="D10" s="443"/>
      <c r="E10" s="443"/>
      <c r="F10" s="443"/>
      <c r="G10" s="531" t="s">
        <v>597</v>
      </c>
      <c r="H10" s="531"/>
      <c r="I10" s="531"/>
      <c r="J10" s="531"/>
      <c r="K10" s="531"/>
    </row>
    <row r="11" spans="1:11" ht="17.25" customHeight="1">
      <c r="A11" s="546" t="s">
        <v>491</v>
      </c>
      <c r="B11" s="546"/>
      <c r="C11" s="443"/>
      <c r="D11" s="443"/>
      <c r="E11" s="443"/>
      <c r="F11" s="443"/>
      <c r="G11" s="564" t="s">
        <v>591</v>
      </c>
      <c r="H11" s="564"/>
      <c r="I11" s="564"/>
      <c r="J11" s="564"/>
      <c r="K11" s="564"/>
    </row>
    <row r="12" spans="1:11" ht="15" customHeight="1">
      <c r="A12" s="191" t="s">
        <v>146</v>
      </c>
      <c r="B12" s="378"/>
      <c r="C12" s="443"/>
      <c r="D12" s="443"/>
      <c r="E12" s="443"/>
      <c r="F12" s="443"/>
      <c r="G12" s="531" t="s">
        <v>1177</v>
      </c>
      <c r="H12" s="531"/>
      <c r="I12" s="531"/>
      <c r="J12" s="531"/>
      <c r="K12" s="443"/>
    </row>
    <row r="13" spans="1:11">
      <c r="A13" s="192" t="s">
        <v>147</v>
      </c>
      <c r="B13" s="192"/>
      <c r="C13" s="443"/>
      <c r="D13" s="443"/>
      <c r="E13" s="443"/>
      <c r="F13" s="443"/>
      <c r="G13" s="526">
        <v>46301</v>
      </c>
      <c r="H13" s="526"/>
      <c r="I13" s="526"/>
      <c r="J13" s="526"/>
      <c r="K13" s="443"/>
    </row>
    <row r="14" spans="1:11" ht="18" customHeight="1">
      <c r="A14" s="307" t="s">
        <v>777</v>
      </c>
      <c r="B14" s="308" t="s">
        <v>778</v>
      </c>
      <c r="C14" s="443"/>
      <c r="D14" s="443"/>
      <c r="E14" s="443"/>
      <c r="F14" s="443"/>
      <c r="G14" s="368"/>
      <c r="H14" s="368"/>
      <c r="I14" s="368"/>
      <c r="J14" s="368"/>
      <c r="K14" s="443"/>
    </row>
    <row r="15" spans="1:11">
      <c r="A15" s="307" t="s">
        <v>115</v>
      </c>
      <c r="B15" s="308" t="s">
        <v>779</v>
      </c>
      <c r="C15" s="443"/>
      <c r="D15" s="443"/>
      <c r="E15" s="443"/>
      <c r="F15" s="443"/>
      <c r="G15" s="443"/>
      <c r="H15" s="443"/>
      <c r="I15" s="443"/>
      <c r="J15" s="443"/>
      <c r="K15" s="443"/>
    </row>
    <row r="16" spans="1:11" s="187" customFormat="1" ht="29.25" customHeight="1">
      <c r="A16" s="565" t="s">
        <v>615</v>
      </c>
      <c r="B16" s="565" t="s">
        <v>616</v>
      </c>
      <c r="C16" s="570" t="s">
        <v>300</v>
      </c>
      <c r="D16" s="565" t="s">
        <v>617</v>
      </c>
      <c r="E16" s="565" t="s">
        <v>618</v>
      </c>
      <c r="F16" s="565" t="s">
        <v>619</v>
      </c>
      <c r="G16" s="565" t="s">
        <v>620</v>
      </c>
      <c r="H16" s="567" t="s">
        <v>621</v>
      </c>
      <c r="I16" s="568"/>
      <c r="J16" s="567" t="s">
        <v>622</v>
      </c>
      <c r="K16" s="568"/>
    </row>
    <row r="17" spans="1:11" s="187" customFormat="1" ht="51">
      <c r="A17" s="566"/>
      <c r="B17" s="566"/>
      <c r="C17" s="571"/>
      <c r="D17" s="566"/>
      <c r="E17" s="566"/>
      <c r="F17" s="566"/>
      <c r="G17" s="566"/>
      <c r="H17" s="193" t="s">
        <v>623</v>
      </c>
      <c r="I17" s="193" t="s">
        <v>624</v>
      </c>
      <c r="J17" s="193" t="s">
        <v>625</v>
      </c>
      <c r="K17" s="193" t="s">
        <v>624</v>
      </c>
    </row>
    <row r="18" spans="1:11" s="187" customFormat="1" ht="41.25" customHeight="1">
      <c r="A18" s="188" t="s">
        <v>758</v>
      </c>
      <c r="B18" s="194" t="s">
        <v>761</v>
      </c>
      <c r="C18" s="194" t="s">
        <v>626</v>
      </c>
      <c r="D18" s="195"/>
      <c r="E18" s="195"/>
      <c r="F18" s="196"/>
      <c r="G18" s="197"/>
      <c r="H18" s="194"/>
      <c r="I18" s="198"/>
      <c r="J18" s="199"/>
      <c r="K18" s="200"/>
    </row>
    <row r="19" spans="1:11" s="187" customFormat="1" ht="48" customHeight="1">
      <c r="A19" s="188" t="s">
        <v>51</v>
      </c>
      <c r="B19" s="194" t="s">
        <v>762</v>
      </c>
      <c r="C19" s="194" t="s">
        <v>627</v>
      </c>
      <c r="D19" s="196"/>
      <c r="E19" s="196"/>
      <c r="F19" s="196"/>
      <c r="G19" s="197"/>
      <c r="H19" s="194"/>
      <c r="I19" s="198"/>
      <c r="J19" s="194"/>
      <c r="K19" s="198"/>
    </row>
    <row r="20" spans="1:11" s="187" customFormat="1" ht="46.5" customHeight="1">
      <c r="A20" s="188" t="s">
        <v>763</v>
      </c>
      <c r="B20" s="194" t="s">
        <v>764</v>
      </c>
      <c r="C20" s="194" t="s">
        <v>628</v>
      </c>
      <c r="D20" s="196"/>
      <c r="E20" s="196"/>
      <c r="F20" s="196"/>
      <c r="G20" s="195"/>
      <c r="H20" s="194"/>
      <c r="I20" s="201"/>
      <c r="J20" s="194"/>
      <c r="K20" s="201"/>
    </row>
    <row r="21" spans="1:11" s="187" customFormat="1" ht="46.5" customHeight="1">
      <c r="A21" s="188" t="s">
        <v>61</v>
      </c>
      <c r="B21" s="194" t="s">
        <v>765</v>
      </c>
      <c r="C21" s="194" t="s">
        <v>629</v>
      </c>
      <c r="D21" s="196"/>
      <c r="E21" s="196"/>
      <c r="F21" s="196"/>
      <c r="G21" s="197"/>
      <c r="H21" s="194"/>
      <c r="I21" s="198"/>
      <c r="J21" s="194"/>
      <c r="K21" s="198"/>
    </row>
    <row r="22" spans="1:11" s="187" customFormat="1" ht="43.5" customHeight="1">
      <c r="A22" s="188" t="s">
        <v>630</v>
      </c>
      <c r="B22" s="194" t="s">
        <v>766</v>
      </c>
      <c r="C22" s="194" t="s">
        <v>631</v>
      </c>
      <c r="D22" s="196"/>
      <c r="E22" s="196"/>
      <c r="F22" s="196"/>
      <c r="G22" s="197"/>
      <c r="H22" s="194"/>
      <c r="I22" s="198"/>
      <c r="J22" s="194"/>
      <c r="K22" s="198"/>
    </row>
    <row r="23" spans="1:11" s="187" customFormat="1" ht="51">
      <c r="A23" s="188" t="s">
        <v>767</v>
      </c>
      <c r="B23" s="194" t="s">
        <v>768</v>
      </c>
      <c r="C23" s="194" t="s">
        <v>632</v>
      </c>
      <c r="D23" s="196"/>
      <c r="E23" s="196"/>
      <c r="F23" s="196"/>
      <c r="G23" s="197"/>
      <c r="H23" s="194"/>
      <c r="I23" s="198"/>
      <c r="J23" s="194"/>
      <c r="K23" s="198"/>
    </row>
    <row r="24" spans="1:11" s="187" customFormat="1" ht="38.25">
      <c r="A24" s="188" t="s">
        <v>114</v>
      </c>
      <c r="B24" s="194" t="s">
        <v>769</v>
      </c>
      <c r="C24" s="194" t="s">
        <v>633</v>
      </c>
      <c r="D24" s="196"/>
      <c r="E24" s="196"/>
      <c r="F24" s="196"/>
      <c r="G24" s="197"/>
      <c r="H24" s="194"/>
      <c r="I24" s="198"/>
      <c r="J24" s="194"/>
      <c r="K24" s="198"/>
    </row>
    <row r="25" spans="1:11" s="187" customFormat="1" ht="51">
      <c r="A25" s="188" t="s">
        <v>770</v>
      </c>
      <c r="B25" s="194" t="s">
        <v>771</v>
      </c>
      <c r="C25" s="194" t="s">
        <v>634</v>
      </c>
      <c r="D25" s="196"/>
      <c r="E25" s="196"/>
      <c r="F25" s="196"/>
      <c r="G25" s="197"/>
      <c r="H25" s="194"/>
      <c r="I25" s="198"/>
      <c r="J25" s="194"/>
      <c r="K25" s="198"/>
    </row>
    <row r="26" spans="1:11" s="187" customFormat="1" ht="38.25">
      <c r="A26" s="188" t="s">
        <v>115</v>
      </c>
      <c r="B26" s="194" t="s">
        <v>769</v>
      </c>
      <c r="C26" s="194" t="s">
        <v>635</v>
      </c>
      <c r="D26" s="196"/>
      <c r="E26" s="196"/>
      <c r="F26" s="196"/>
      <c r="G26" s="197"/>
      <c r="H26" s="194"/>
      <c r="I26" s="198"/>
      <c r="J26" s="194"/>
      <c r="K26" s="198"/>
    </row>
    <row r="27" spans="1:11" s="187" customFormat="1" ht="38.25">
      <c r="A27" s="188" t="s">
        <v>636</v>
      </c>
      <c r="B27" s="194" t="s">
        <v>772</v>
      </c>
      <c r="C27" s="194" t="s">
        <v>637</v>
      </c>
      <c r="D27" s="196"/>
      <c r="E27" s="196"/>
      <c r="F27" s="196"/>
      <c r="G27" s="197"/>
      <c r="H27" s="194"/>
      <c r="I27" s="198"/>
      <c r="J27" s="194"/>
      <c r="K27" s="198"/>
    </row>
    <row r="28" spans="1:11" s="187" customFormat="1" ht="12.75">
      <c r="A28" s="202"/>
      <c r="B28" s="203"/>
      <c r="C28" s="203"/>
      <c r="D28" s="196"/>
      <c r="E28" s="196"/>
      <c r="F28" s="196"/>
      <c r="G28" s="197"/>
      <c r="H28" s="194"/>
      <c r="I28" s="198"/>
      <c r="J28" s="199"/>
      <c r="K28" s="200"/>
    </row>
    <row r="29" spans="1:11" s="187" customFormat="1" ht="12.75">
      <c r="A29" s="204"/>
      <c r="B29" s="189"/>
      <c r="C29" s="189"/>
      <c r="D29" s="189"/>
      <c r="E29" s="189"/>
      <c r="F29" s="189"/>
      <c r="G29" s="189"/>
      <c r="H29" s="189"/>
      <c r="I29" s="189"/>
      <c r="J29" s="189"/>
      <c r="K29" s="189"/>
    </row>
    <row r="30" spans="1:11" s="187" customFormat="1" ht="12.75">
      <c r="A30" s="569" t="s">
        <v>613</v>
      </c>
      <c r="B30" s="569"/>
      <c r="C30" s="569"/>
      <c r="D30" s="569"/>
      <c r="E30" s="569"/>
      <c r="F30" s="189"/>
      <c r="G30" s="189"/>
      <c r="H30" s="189"/>
      <c r="I30" s="189"/>
      <c r="J30" s="189"/>
      <c r="K30" s="189"/>
    </row>
    <row r="31" spans="1:11" s="187" customFormat="1" ht="8.25" customHeight="1">
      <c r="A31" s="381"/>
      <c r="B31" s="381"/>
      <c r="C31" s="381"/>
      <c r="D31" s="381"/>
      <c r="E31" s="381"/>
      <c r="F31" s="189"/>
      <c r="G31" s="189"/>
      <c r="H31" s="189"/>
      <c r="I31" s="189"/>
      <c r="J31" s="189"/>
      <c r="K31" s="189"/>
    </row>
    <row r="32" spans="1:11" s="187" customFormat="1" ht="12.75">
      <c r="A32" s="108" t="s">
        <v>195</v>
      </c>
      <c r="B32" s="141"/>
      <c r="C32" s="173"/>
      <c r="D32" s="189"/>
      <c r="E32" s="189"/>
      <c r="F32" s="189"/>
      <c r="G32" s="189"/>
      <c r="H32" s="189"/>
      <c r="I32" s="174" t="s">
        <v>196</v>
      </c>
      <c r="J32" s="189"/>
      <c r="K32" s="189"/>
    </row>
    <row r="33" spans="1:11" s="187" customFormat="1" ht="12.75">
      <c r="A33" s="110" t="s">
        <v>197</v>
      </c>
      <c r="B33" s="141"/>
      <c r="C33" s="173"/>
      <c r="D33" s="189"/>
      <c r="E33" s="189"/>
      <c r="F33" s="189"/>
      <c r="G33" s="189"/>
      <c r="H33" s="189"/>
      <c r="I33" s="175" t="s">
        <v>198</v>
      </c>
      <c r="J33" s="189"/>
      <c r="K33" s="189"/>
    </row>
    <row r="34" spans="1:11" s="187" customFormat="1" ht="12.75">
      <c r="A34" s="110"/>
      <c r="B34" s="141"/>
      <c r="C34" s="173"/>
      <c r="D34" s="189"/>
      <c r="E34" s="189"/>
      <c r="F34" s="189"/>
      <c r="G34" s="189"/>
      <c r="H34" s="189"/>
      <c r="I34" s="175"/>
      <c r="J34" s="189"/>
      <c r="K34" s="189"/>
    </row>
    <row r="35" spans="1:11" s="187" customFormat="1" ht="12.75">
      <c r="A35" s="110"/>
      <c r="B35" s="141"/>
      <c r="C35" s="173"/>
      <c r="D35" s="189"/>
      <c r="E35" s="189"/>
      <c r="F35" s="189"/>
      <c r="G35" s="189"/>
      <c r="H35" s="189"/>
      <c r="I35" s="175"/>
      <c r="J35" s="189"/>
      <c r="K35" s="189"/>
    </row>
    <row r="36" spans="1:11" s="187" customFormat="1" ht="12.75">
      <c r="A36" s="110"/>
      <c r="B36" s="141"/>
      <c r="C36" s="173"/>
      <c r="D36" s="189"/>
      <c r="E36" s="189"/>
      <c r="F36" s="189"/>
      <c r="G36" s="189"/>
      <c r="H36" s="189"/>
      <c r="I36" s="175"/>
      <c r="J36" s="189"/>
      <c r="K36" s="189"/>
    </row>
    <row r="37" spans="1:11" s="187" customFormat="1" ht="12.75">
      <c r="A37" s="110"/>
      <c r="B37" s="141"/>
      <c r="C37" s="173"/>
      <c r="D37" s="189"/>
      <c r="E37" s="189"/>
      <c r="F37" s="189"/>
      <c r="G37" s="189"/>
      <c r="H37" s="189"/>
      <c r="I37" s="175"/>
      <c r="J37" s="189"/>
      <c r="K37" s="189"/>
    </row>
    <row r="38" spans="1:11" s="187" customFormat="1" ht="12.75">
      <c r="A38" s="110"/>
      <c r="B38" s="141"/>
      <c r="C38" s="173"/>
      <c r="D38" s="189"/>
      <c r="E38" s="189"/>
      <c r="F38" s="189"/>
      <c r="G38" s="189"/>
      <c r="H38" s="189"/>
      <c r="I38" s="175"/>
      <c r="J38" s="189"/>
      <c r="K38" s="189"/>
    </row>
    <row r="39" spans="1:11">
      <c r="A39" s="141"/>
      <c r="B39" s="141"/>
      <c r="C39" s="173"/>
      <c r="D39" s="443"/>
      <c r="E39" s="443"/>
      <c r="F39" s="443"/>
      <c r="G39" s="443"/>
      <c r="H39" s="443"/>
      <c r="I39" s="173"/>
      <c r="J39" s="443"/>
      <c r="K39" s="443"/>
    </row>
    <row r="40" spans="1:11">
      <c r="A40" s="141"/>
      <c r="B40" s="141"/>
      <c r="C40" s="173"/>
      <c r="D40" s="443"/>
      <c r="E40" s="443"/>
      <c r="F40" s="443"/>
      <c r="G40" s="443"/>
      <c r="H40" s="443"/>
      <c r="I40" s="173"/>
      <c r="J40" s="443"/>
      <c r="K40" s="443"/>
    </row>
    <row r="41" spans="1:11">
      <c r="A41" s="141"/>
      <c r="B41" s="141"/>
      <c r="C41" s="173"/>
      <c r="D41" s="443"/>
      <c r="E41" s="443"/>
      <c r="F41" s="443"/>
      <c r="G41" s="443"/>
      <c r="H41" s="443"/>
      <c r="I41" s="173"/>
      <c r="J41" s="443"/>
      <c r="K41" s="443"/>
    </row>
    <row r="42" spans="1:11">
      <c r="A42" s="141"/>
      <c r="B42" s="141"/>
      <c r="C42" s="173"/>
      <c r="D42" s="443"/>
      <c r="E42" s="443"/>
      <c r="F42" s="443"/>
      <c r="G42" s="443"/>
      <c r="H42" s="443"/>
      <c r="I42" s="173"/>
      <c r="J42" s="443"/>
      <c r="K42" s="443"/>
    </row>
    <row r="43" spans="1:11">
      <c r="A43" s="142"/>
      <c r="B43" s="443"/>
      <c r="C43" s="443"/>
      <c r="D43" s="443"/>
      <c r="E43" s="443"/>
      <c r="F43" s="443"/>
      <c r="G43" s="443"/>
      <c r="H43" s="443"/>
      <c r="I43" s="142"/>
      <c r="J43" s="443"/>
      <c r="K43" s="443"/>
    </row>
    <row r="44" spans="1:11">
      <c r="A44" s="108" t="s">
        <v>597</v>
      </c>
      <c r="B44" s="141"/>
      <c r="C44" s="142"/>
      <c r="D44" s="443"/>
      <c r="E44" s="443"/>
      <c r="F44" s="443"/>
      <c r="G44" s="443"/>
      <c r="H44" s="443"/>
      <c r="I44" s="355" t="s">
        <v>1122</v>
      </c>
      <c r="J44" s="443"/>
      <c r="K44" s="443"/>
    </row>
    <row r="45" spans="1:11">
      <c r="A45" s="2" t="s">
        <v>1158</v>
      </c>
      <c r="B45" s="141"/>
      <c r="C45" s="142"/>
      <c r="D45" s="443"/>
      <c r="E45" s="443"/>
      <c r="F45" s="443"/>
      <c r="G45" s="443"/>
      <c r="H45" s="443"/>
      <c r="I45" s="355" t="s">
        <v>1132</v>
      </c>
      <c r="J45" s="443"/>
      <c r="K45" s="443"/>
    </row>
    <row r="46" spans="1:11">
      <c r="A46" s="141" t="s">
        <v>596</v>
      </c>
      <c r="B46" s="141"/>
      <c r="C46" s="142"/>
      <c r="D46" s="443"/>
      <c r="E46" s="443"/>
      <c r="F46" s="443"/>
      <c r="G46" s="443"/>
      <c r="H46" s="443"/>
      <c r="I46" s="99" t="s">
        <v>1135</v>
      </c>
      <c r="J46" s="443"/>
      <c r="K46" s="443"/>
    </row>
    <row r="47" spans="1:11">
      <c r="A47" s="446"/>
      <c r="B47" s="443"/>
      <c r="C47" s="443"/>
      <c r="D47" s="443"/>
      <c r="E47" s="443"/>
      <c r="F47" s="443"/>
      <c r="G47" s="443"/>
      <c r="H47" s="443"/>
      <c r="I47" s="443"/>
      <c r="J47" s="443"/>
      <c r="K47" s="443"/>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52"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M66"/>
  <sheetViews>
    <sheetView tabSelected="1" view="pageBreakPreview" topLeftCell="A58" zoomScaleSheetLayoutView="100" workbookViewId="0">
      <selection activeCell="D80" sqref="D80"/>
    </sheetView>
  </sheetViews>
  <sheetFormatPr defaultColWidth="9.140625" defaultRowHeight="14.25"/>
  <cols>
    <col min="1" max="1" width="8" style="452" customWidth="1"/>
    <col min="2" max="2" width="52.85546875" style="452" customWidth="1"/>
    <col min="3" max="3" width="14.140625" style="452" customWidth="1"/>
    <col min="4" max="4" width="33.42578125" style="453" customWidth="1"/>
    <col min="5" max="5" width="33.42578125" style="452" customWidth="1"/>
    <col min="6" max="6" width="27" style="504" customWidth="1"/>
    <col min="7" max="7" width="20.7109375" style="448" bestFit="1" customWidth="1"/>
    <col min="8" max="16384" width="9.140625" style="448"/>
  </cols>
  <sheetData>
    <row r="1" spans="1:5" ht="23.25" customHeight="1">
      <c r="A1" s="539" t="s">
        <v>743</v>
      </c>
      <c r="B1" s="539"/>
      <c r="C1" s="539"/>
      <c r="D1" s="539"/>
      <c r="E1" s="539"/>
    </row>
    <row r="2" spans="1:5" ht="64.5" customHeight="1">
      <c r="A2" s="540" t="s">
        <v>776</v>
      </c>
      <c r="B2" s="540"/>
      <c r="C2" s="540"/>
      <c r="D2" s="540"/>
      <c r="E2" s="540"/>
    </row>
    <row r="3" spans="1:5" ht="15" customHeight="1">
      <c r="A3" s="529" t="s">
        <v>607</v>
      </c>
      <c r="B3" s="529"/>
      <c r="C3" s="529"/>
      <c r="D3" s="529"/>
      <c r="E3" s="529"/>
    </row>
    <row r="4" spans="1:5">
      <c r="A4" s="529"/>
      <c r="B4" s="529"/>
      <c r="C4" s="529"/>
      <c r="D4" s="529"/>
      <c r="E4" s="529"/>
    </row>
    <row r="5" spans="1:5">
      <c r="A5" s="530" t="s">
        <v>1165</v>
      </c>
      <c r="B5" s="530"/>
      <c r="C5" s="530"/>
      <c r="D5" s="530"/>
      <c r="E5" s="530"/>
    </row>
    <row r="6" spans="1:5">
      <c r="A6" s="370"/>
      <c r="B6" s="370"/>
      <c r="C6" s="370"/>
      <c r="D6" s="370"/>
      <c r="E6" s="370"/>
    </row>
    <row r="7" spans="1:5" ht="15" customHeight="1">
      <c r="A7" s="541" t="s">
        <v>426</v>
      </c>
      <c r="B7" s="541"/>
      <c r="C7" s="535" t="s">
        <v>1117</v>
      </c>
      <c r="D7" s="535"/>
      <c r="E7" s="535"/>
    </row>
    <row r="8" spans="1:5" ht="15" customHeight="1">
      <c r="A8" s="543" t="s">
        <v>425</v>
      </c>
      <c r="B8" s="543"/>
      <c r="C8" s="536" t="s">
        <v>1119</v>
      </c>
      <c r="D8" s="536"/>
      <c r="E8" s="536"/>
    </row>
    <row r="9" spans="1:5" ht="15" customHeight="1">
      <c r="A9" s="541" t="s">
        <v>489</v>
      </c>
      <c r="B9" s="541"/>
      <c r="C9" s="535" t="s">
        <v>1121</v>
      </c>
      <c r="D9" s="535"/>
      <c r="E9" s="535"/>
    </row>
    <row r="10" spans="1:5" ht="15" customHeight="1">
      <c r="A10" s="545" t="s">
        <v>581</v>
      </c>
      <c r="B10" s="545"/>
      <c r="C10" s="536" t="s">
        <v>1123</v>
      </c>
      <c r="D10" s="536"/>
      <c r="E10" s="536"/>
    </row>
    <row r="11" spans="1:5" ht="26.25" customHeight="1">
      <c r="A11" s="541" t="s">
        <v>490</v>
      </c>
      <c r="B11" s="541"/>
      <c r="C11" s="535" t="s">
        <v>590</v>
      </c>
      <c r="D11" s="535"/>
      <c r="E11" s="535"/>
    </row>
    <row r="12" spans="1:5" ht="15" customHeight="1">
      <c r="A12" s="546" t="s">
        <v>491</v>
      </c>
      <c r="B12" s="546"/>
      <c r="C12" s="536" t="s">
        <v>591</v>
      </c>
      <c r="D12" s="536"/>
      <c r="E12" s="536"/>
    </row>
    <row r="13" spans="1:5" ht="15" customHeight="1">
      <c r="A13" s="544" t="s">
        <v>146</v>
      </c>
      <c r="B13" s="544"/>
      <c r="C13" s="535" t="s">
        <v>1177</v>
      </c>
      <c r="D13" s="535"/>
      <c r="E13" s="535"/>
    </row>
    <row r="14" spans="1:5">
      <c r="A14" s="542" t="s">
        <v>147</v>
      </c>
      <c r="B14" s="542"/>
      <c r="C14" s="526">
        <v>46301</v>
      </c>
      <c r="D14" s="526"/>
      <c r="E14" s="526"/>
    </row>
    <row r="15" spans="1:5">
      <c r="A15" s="307" t="s">
        <v>777</v>
      </c>
      <c r="B15" s="308" t="s">
        <v>778</v>
      </c>
      <c r="C15" s="368"/>
      <c r="D15" s="368"/>
      <c r="E15" s="368"/>
    </row>
    <row r="16" spans="1:5">
      <c r="A16" s="413" t="s">
        <v>116</v>
      </c>
      <c r="B16" s="437" t="s">
        <v>578</v>
      </c>
      <c r="C16" s="407"/>
      <c r="D16" s="449"/>
      <c r="E16" s="407"/>
    </row>
    <row r="17" spans="1:13" s="219" customFormat="1" ht="39" customHeight="1">
      <c r="A17" s="273" t="s">
        <v>337</v>
      </c>
      <c r="B17" s="273" t="s">
        <v>359</v>
      </c>
      <c r="C17" s="273" t="s">
        <v>360</v>
      </c>
      <c r="D17" s="509" t="s">
        <v>1166</v>
      </c>
      <c r="E17" s="509" t="s">
        <v>1162</v>
      </c>
      <c r="F17" s="71"/>
      <c r="G17" s="448"/>
      <c r="H17" s="448"/>
      <c r="I17" s="448"/>
      <c r="J17" s="448"/>
      <c r="K17" s="448"/>
      <c r="L17" s="448"/>
      <c r="M17" s="448"/>
    </row>
    <row r="18" spans="1:13" s="219" customFormat="1" ht="30" customHeight="1">
      <c r="A18" s="186" t="s">
        <v>51</v>
      </c>
      <c r="B18" s="274" t="s">
        <v>361</v>
      </c>
      <c r="C18" s="275" t="s">
        <v>118</v>
      </c>
      <c r="D18" s="276"/>
      <c r="E18" s="276"/>
      <c r="F18" s="71"/>
      <c r="G18" s="448"/>
      <c r="H18" s="448"/>
      <c r="I18" s="448"/>
      <c r="J18" s="448"/>
      <c r="K18" s="448"/>
      <c r="L18" s="448"/>
      <c r="M18" s="448"/>
    </row>
    <row r="19" spans="1:13" s="219" customFormat="1" ht="76.5" customHeight="1">
      <c r="A19" s="382">
        <v>1</v>
      </c>
      <c r="B19" s="277" t="s">
        <v>753</v>
      </c>
      <c r="C19" s="278" t="s">
        <v>119</v>
      </c>
      <c r="D19" s="279">
        <v>9.3636880079713963E-3</v>
      </c>
      <c r="E19" s="279">
        <v>9.6910394022502056E-3</v>
      </c>
      <c r="F19" s="504"/>
      <c r="G19" s="448"/>
      <c r="H19" s="448"/>
      <c r="I19" s="448"/>
      <c r="J19" s="448"/>
      <c r="K19" s="448"/>
      <c r="L19" s="448"/>
      <c r="M19" s="448"/>
    </row>
    <row r="20" spans="1:13" s="219" customFormat="1" ht="63.75" customHeight="1">
      <c r="A20" s="382">
        <v>2</v>
      </c>
      <c r="B20" s="277" t="s">
        <v>754</v>
      </c>
      <c r="C20" s="278" t="s">
        <v>120</v>
      </c>
      <c r="D20" s="279">
        <v>4.5858986276398278E-3</v>
      </c>
      <c r="E20" s="279">
        <v>4.624830461964876E-3</v>
      </c>
      <c r="F20" s="504"/>
      <c r="G20" s="448"/>
      <c r="H20" s="448"/>
      <c r="I20" s="448"/>
      <c r="J20" s="448"/>
      <c r="K20" s="448"/>
      <c r="L20" s="448"/>
      <c r="M20" s="448"/>
    </row>
    <row r="21" spans="1:13" s="219" customFormat="1" ht="75" customHeight="1">
      <c r="A21" s="382">
        <v>3</v>
      </c>
      <c r="B21" s="277" t="s">
        <v>755</v>
      </c>
      <c r="C21" s="278" t="s">
        <v>786</v>
      </c>
      <c r="D21" s="279">
        <v>6.5835119288328997E-3</v>
      </c>
      <c r="E21" s="279">
        <v>6.6091412192241421E-3</v>
      </c>
      <c r="F21" s="504"/>
      <c r="G21" s="448"/>
      <c r="H21" s="448"/>
      <c r="I21" s="448"/>
      <c r="J21" s="448"/>
      <c r="K21" s="448"/>
      <c r="L21" s="448"/>
      <c r="M21" s="448"/>
    </row>
    <row r="22" spans="1:13" s="219" customFormat="1" ht="48" customHeight="1">
      <c r="A22" s="382">
        <v>4</v>
      </c>
      <c r="B22" s="277" t="s">
        <v>362</v>
      </c>
      <c r="C22" s="278" t="s">
        <v>121</v>
      </c>
      <c r="D22" s="94">
        <v>2.5579792265343609E-3</v>
      </c>
      <c r="E22" s="279">
        <v>2.6535350397773267E-3</v>
      </c>
      <c r="F22" s="504"/>
      <c r="G22" s="448"/>
      <c r="H22" s="448"/>
      <c r="I22" s="448"/>
      <c r="J22" s="448"/>
      <c r="K22" s="448"/>
      <c r="L22" s="448"/>
      <c r="M22" s="448"/>
    </row>
    <row r="23" spans="1:13" s="219" customFormat="1" ht="87" customHeight="1">
      <c r="A23" s="382">
        <v>5</v>
      </c>
      <c r="B23" s="277" t="s">
        <v>363</v>
      </c>
      <c r="C23" s="278" t="s">
        <v>122</v>
      </c>
      <c r="D23" s="279">
        <v>1.2288080681752945E-3</v>
      </c>
      <c r="E23" s="279">
        <v>1.2607037014173374E-3</v>
      </c>
      <c r="F23" s="504"/>
      <c r="G23" s="448"/>
      <c r="H23" s="448"/>
      <c r="I23" s="448"/>
      <c r="J23" s="448"/>
      <c r="K23" s="448"/>
      <c r="L23" s="448"/>
      <c r="M23" s="448"/>
    </row>
    <row r="24" spans="1:13" s="219" customFormat="1" ht="48" customHeight="1">
      <c r="A24" s="382">
        <v>6</v>
      </c>
      <c r="B24" s="277" t="s">
        <v>756</v>
      </c>
      <c r="C24" s="278" t="s">
        <v>123</v>
      </c>
      <c r="D24" s="280">
        <v>2.4330858379035168E-2</v>
      </c>
      <c r="E24" s="280">
        <v>2.5089628127258894E-2</v>
      </c>
      <c r="F24" s="504"/>
      <c r="G24" s="448"/>
      <c r="H24" s="448"/>
      <c r="I24" s="448"/>
      <c r="J24" s="448"/>
      <c r="K24" s="448"/>
      <c r="L24" s="448"/>
      <c r="M24" s="448"/>
    </row>
    <row r="25" spans="1:13" s="220" customFormat="1" ht="83.25" customHeight="1">
      <c r="A25" s="253">
        <v>7</v>
      </c>
      <c r="B25" s="281" t="s">
        <v>757</v>
      </c>
      <c r="C25" s="282" t="s">
        <v>124</v>
      </c>
      <c r="D25" s="510">
        <v>0</v>
      </c>
      <c r="E25" s="280">
        <v>0.53393111049049335</v>
      </c>
      <c r="F25" s="504">
        <v>0</v>
      </c>
      <c r="G25" s="507"/>
      <c r="H25" s="448"/>
      <c r="I25" s="448"/>
      <c r="J25" s="448"/>
      <c r="K25" s="448"/>
      <c r="L25" s="448"/>
      <c r="M25" s="448"/>
    </row>
    <row r="26" spans="1:13" s="219" customFormat="1" ht="39" customHeight="1">
      <c r="A26" s="186" t="s">
        <v>61</v>
      </c>
      <c r="B26" s="283" t="s">
        <v>364</v>
      </c>
      <c r="C26" s="275" t="s">
        <v>125</v>
      </c>
      <c r="D26" s="252"/>
      <c r="E26" s="252"/>
      <c r="F26" s="504"/>
      <c r="G26" s="448"/>
      <c r="H26" s="448"/>
      <c r="I26" s="448"/>
      <c r="J26" s="448"/>
      <c r="K26" s="448"/>
      <c r="L26" s="448"/>
      <c r="M26" s="448"/>
    </row>
    <row r="27" spans="1:13" s="495" customFormat="1" ht="45.75" customHeight="1">
      <c r="A27" s="573">
        <v>1</v>
      </c>
      <c r="B27" s="277" t="s">
        <v>365</v>
      </c>
      <c r="C27" s="278" t="s">
        <v>126</v>
      </c>
      <c r="D27" s="179">
        <v>44427802200.000015</v>
      </c>
      <c r="E27" s="92">
        <v>44438698100.000015</v>
      </c>
      <c r="F27" s="504"/>
      <c r="G27" s="448"/>
      <c r="H27" s="448"/>
      <c r="I27" s="448"/>
      <c r="J27" s="448"/>
      <c r="K27" s="448"/>
      <c r="L27" s="448"/>
      <c r="M27" s="448"/>
    </row>
    <row r="28" spans="1:13" s="495" customFormat="1" ht="45.75" customHeight="1">
      <c r="A28" s="573"/>
      <c r="B28" s="277" t="s">
        <v>366</v>
      </c>
      <c r="C28" s="278" t="s">
        <v>127</v>
      </c>
      <c r="D28" s="92">
        <v>44427802200.000015</v>
      </c>
      <c r="E28" s="92">
        <v>44438698100.000015</v>
      </c>
      <c r="F28" s="504"/>
      <c r="G28" s="448"/>
      <c r="H28" s="448"/>
      <c r="I28" s="448"/>
      <c r="J28" s="448"/>
      <c r="K28" s="448"/>
      <c r="L28" s="448"/>
      <c r="M28" s="448"/>
    </row>
    <row r="29" spans="1:13" s="495" customFormat="1" ht="48" customHeight="1">
      <c r="A29" s="573"/>
      <c r="B29" s="277" t="s">
        <v>367</v>
      </c>
      <c r="C29" s="278" t="s">
        <v>128</v>
      </c>
      <c r="D29" s="93">
        <v>4442780.2200000016</v>
      </c>
      <c r="E29" s="93">
        <v>4443869.8100000015</v>
      </c>
      <c r="F29" s="504"/>
      <c r="G29" s="448"/>
      <c r="H29" s="448"/>
      <c r="I29" s="448"/>
      <c r="J29" s="448"/>
      <c r="K29" s="448"/>
      <c r="L29" s="448"/>
      <c r="M29" s="448"/>
    </row>
    <row r="30" spans="1:13" s="495" customFormat="1" ht="56.25" customHeight="1">
      <c r="A30" s="573">
        <v>2</v>
      </c>
      <c r="B30" s="277" t="s">
        <v>368</v>
      </c>
      <c r="C30" s="278" t="s">
        <v>129</v>
      </c>
      <c r="D30" s="179">
        <v>-62726200.000000007</v>
      </c>
      <c r="E30" s="179">
        <v>-10895900.000000002</v>
      </c>
      <c r="F30" s="504"/>
      <c r="G30" s="448"/>
      <c r="H30" s="448"/>
      <c r="I30" s="448"/>
      <c r="J30" s="448"/>
      <c r="K30" s="448"/>
      <c r="L30" s="448"/>
      <c r="M30" s="448"/>
    </row>
    <row r="31" spans="1:13" s="495" customFormat="1" ht="48" customHeight="1">
      <c r="A31" s="573"/>
      <c r="B31" s="277" t="s">
        <v>598</v>
      </c>
      <c r="C31" s="278" t="s">
        <v>787</v>
      </c>
      <c r="D31" s="93">
        <v>-6272.6200000000008</v>
      </c>
      <c r="E31" s="93">
        <v>-1089.5900000000001</v>
      </c>
      <c r="F31" s="504"/>
      <c r="G31" s="448"/>
      <c r="H31" s="448"/>
      <c r="I31" s="448"/>
      <c r="J31" s="448"/>
      <c r="K31" s="448"/>
      <c r="L31" s="448"/>
      <c r="M31" s="448"/>
    </row>
    <row r="32" spans="1:13" s="495" customFormat="1" ht="48" customHeight="1">
      <c r="A32" s="573"/>
      <c r="B32" s="277" t="s">
        <v>599</v>
      </c>
      <c r="C32" s="278" t="s">
        <v>788</v>
      </c>
      <c r="D32" s="179">
        <v>-62726200</v>
      </c>
      <c r="E32" s="179">
        <v>-10895900.000000015</v>
      </c>
      <c r="F32" s="504"/>
      <c r="G32" s="448"/>
      <c r="H32" s="448"/>
      <c r="I32" s="448"/>
      <c r="J32" s="448"/>
      <c r="K32" s="448"/>
      <c r="L32" s="448"/>
      <c r="M32" s="448"/>
    </row>
    <row r="33" spans="1:13" s="495" customFormat="1" ht="39" customHeight="1">
      <c r="A33" s="573"/>
      <c r="B33" s="277" t="s">
        <v>369</v>
      </c>
      <c r="C33" s="278" t="s">
        <v>130</v>
      </c>
      <c r="D33" s="511">
        <v>9531.75</v>
      </c>
      <c r="E33" s="93">
        <v>11011.7</v>
      </c>
      <c r="F33" s="504"/>
      <c r="G33" s="448"/>
      <c r="H33" s="448"/>
      <c r="I33" s="448"/>
      <c r="J33" s="448"/>
      <c r="K33" s="448"/>
      <c r="L33" s="448"/>
      <c r="M33" s="448"/>
    </row>
    <row r="34" spans="1:13" s="495" customFormat="1" ht="39" customHeight="1">
      <c r="A34" s="573"/>
      <c r="B34" s="277" t="s">
        <v>370</v>
      </c>
      <c r="C34" s="278" t="s">
        <v>789</v>
      </c>
      <c r="D34" s="179">
        <v>95317500</v>
      </c>
      <c r="E34" s="179">
        <v>110117000</v>
      </c>
      <c r="F34" s="504"/>
      <c r="G34" s="448"/>
      <c r="H34" s="448"/>
      <c r="I34" s="448"/>
      <c r="J34" s="448"/>
      <c r="K34" s="448"/>
      <c r="L34" s="448"/>
      <c r="M34" s="448"/>
    </row>
    <row r="35" spans="1:13" s="495" customFormat="1" ht="39" customHeight="1">
      <c r="A35" s="573"/>
      <c r="B35" s="277" t="s">
        <v>371</v>
      </c>
      <c r="C35" s="278" t="s">
        <v>790</v>
      </c>
      <c r="D35" s="93">
        <v>-15804.37</v>
      </c>
      <c r="E35" s="93">
        <v>-12101.29</v>
      </c>
      <c r="F35" s="504"/>
      <c r="G35" s="448"/>
      <c r="H35" s="448"/>
      <c r="I35" s="448"/>
      <c r="J35" s="448"/>
      <c r="K35" s="448"/>
      <c r="L35" s="448"/>
      <c r="M35" s="448"/>
    </row>
    <row r="36" spans="1:13" s="495" customFormat="1" ht="48" customHeight="1">
      <c r="A36" s="573"/>
      <c r="B36" s="277" t="s">
        <v>372</v>
      </c>
      <c r="C36" s="278" t="s">
        <v>791</v>
      </c>
      <c r="D36" s="179">
        <v>-158043700</v>
      </c>
      <c r="E36" s="179">
        <v>-121012900.00000001</v>
      </c>
      <c r="F36" s="504"/>
      <c r="G36" s="448"/>
      <c r="H36" s="448"/>
      <c r="I36" s="448"/>
      <c r="J36" s="448"/>
      <c r="K36" s="448"/>
      <c r="L36" s="448"/>
      <c r="M36" s="448"/>
    </row>
    <row r="37" spans="1:13" s="495" customFormat="1" ht="48" customHeight="1">
      <c r="A37" s="573">
        <v>3</v>
      </c>
      <c r="B37" s="277" t="s">
        <v>373</v>
      </c>
      <c r="C37" s="278" t="s">
        <v>131</v>
      </c>
      <c r="D37" s="179">
        <v>44365076000.000015</v>
      </c>
      <c r="E37" s="179">
        <v>44427802200.000015</v>
      </c>
      <c r="F37" s="504"/>
      <c r="G37" s="448"/>
      <c r="H37" s="448"/>
      <c r="I37" s="448"/>
      <c r="J37" s="448"/>
      <c r="K37" s="448"/>
      <c r="L37" s="448"/>
      <c r="M37" s="448"/>
    </row>
    <row r="38" spans="1:13" s="495" customFormat="1" ht="48" customHeight="1">
      <c r="A38" s="573"/>
      <c r="B38" s="277" t="s">
        <v>374</v>
      </c>
      <c r="C38" s="278" t="s">
        <v>792</v>
      </c>
      <c r="D38" s="179">
        <v>44365076000.000015</v>
      </c>
      <c r="E38" s="179">
        <v>44427802200.000015</v>
      </c>
      <c r="F38" s="504"/>
      <c r="G38" s="448"/>
      <c r="H38" s="448"/>
      <c r="I38" s="448"/>
      <c r="J38" s="448"/>
      <c r="K38" s="448"/>
      <c r="L38" s="448"/>
      <c r="M38" s="448"/>
    </row>
    <row r="39" spans="1:13" s="495" customFormat="1" ht="48" customHeight="1">
      <c r="A39" s="573"/>
      <c r="B39" s="277" t="s">
        <v>375</v>
      </c>
      <c r="C39" s="278" t="s">
        <v>793</v>
      </c>
      <c r="D39" s="502">
        <v>4436507.6000000015</v>
      </c>
      <c r="E39" s="93">
        <v>4442780.2200000016</v>
      </c>
      <c r="F39" s="504"/>
      <c r="G39" s="448"/>
      <c r="H39" s="448"/>
      <c r="I39" s="448"/>
      <c r="J39" s="448"/>
      <c r="K39" s="448"/>
      <c r="L39" s="448"/>
      <c r="M39" s="448"/>
    </row>
    <row r="40" spans="1:13" s="219" customFormat="1" ht="63.75" customHeight="1">
      <c r="A40" s="382">
        <v>4</v>
      </c>
      <c r="B40" s="277" t="s">
        <v>376</v>
      </c>
      <c r="C40" s="278" t="s">
        <v>794</v>
      </c>
      <c r="D40" s="506">
        <v>1.3262700000000001E-5</v>
      </c>
      <c r="E40" s="506">
        <v>1.32439E-5</v>
      </c>
      <c r="F40" s="504"/>
      <c r="G40" s="507"/>
      <c r="H40" s="448"/>
      <c r="I40" s="448"/>
      <c r="J40" s="448"/>
      <c r="K40" s="448"/>
      <c r="L40" s="448"/>
      <c r="M40" s="448"/>
    </row>
    <row r="41" spans="1:13" s="496" customFormat="1" ht="39" customHeight="1">
      <c r="A41" s="382">
        <v>5</v>
      </c>
      <c r="B41" s="277" t="s">
        <v>377</v>
      </c>
      <c r="C41" s="278" t="s">
        <v>795</v>
      </c>
      <c r="D41" s="94">
        <v>0.93670957980000003</v>
      </c>
      <c r="E41" s="94">
        <v>0.9353621795</v>
      </c>
      <c r="F41" s="504"/>
      <c r="G41" s="448"/>
      <c r="H41" s="448"/>
      <c r="I41" s="448"/>
      <c r="J41" s="448"/>
      <c r="K41" s="448"/>
      <c r="L41" s="448"/>
      <c r="M41" s="448"/>
    </row>
    <row r="42" spans="1:13" s="496" customFormat="1" ht="39" customHeight="1">
      <c r="A42" s="382">
        <v>6</v>
      </c>
      <c r="B42" s="277" t="s">
        <v>378</v>
      </c>
      <c r="C42" s="278" t="s">
        <v>796</v>
      </c>
      <c r="D42" s="94">
        <v>0</v>
      </c>
      <c r="E42" s="94">
        <v>0</v>
      </c>
      <c r="F42" s="504"/>
      <c r="G42" s="448"/>
      <c r="H42" s="448"/>
      <c r="I42" s="448"/>
      <c r="J42" s="448"/>
      <c r="K42" s="448"/>
      <c r="L42" s="448"/>
      <c r="M42" s="448"/>
    </row>
    <row r="43" spans="1:13" s="496" customFormat="1" ht="39" customHeight="1">
      <c r="A43" s="382">
        <v>7</v>
      </c>
      <c r="B43" s="277" t="s">
        <v>380</v>
      </c>
      <c r="C43" s="278" t="s">
        <v>797</v>
      </c>
      <c r="D43" s="502">
        <v>12148.530453097839</v>
      </c>
      <c r="E43" s="502">
        <v>12292.77</v>
      </c>
      <c r="F43" s="504"/>
      <c r="G43" s="448"/>
      <c r="H43" s="448"/>
      <c r="I43" s="448"/>
      <c r="J43" s="448"/>
      <c r="K43" s="448"/>
      <c r="L43" s="448"/>
      <c r="M43" s="448"/>
    </row>
    <row r="44" spans="1:13" s="496" customFormat="1" ht="39" customHeight="1">
      <c r="A44" s="382">
        <v>8</v>
      </c>
      <c r="B44" s="277" t="s">
        <v>379</v>
      </c>
      <c r="C44" s="278" t="s">
        <v>798</v>
      </c>
      <c r="D44" s="180">
        <v>2014</v>
      </c>
      <c r="E44" s="180">
        <v>2067</v>
      </c>
      <c r="F44" s="504"/>
      <c r="G44" s="448"/>
      <c r="H44" s="448"/>
      <c r="I44" s="448"/>
      <c r="J44" s="448"/>
      <c r="K44" s="448"/>
      <c r="L44" s="448"/>
      <c r="M44" s="448"/>
    </row>
    <row r="45" spans="1:13" s="219" customFormat="1">
      <c r="A45" s="258"/>
      <c r="B45" s="258"/>
      <c r="C45" s="258"/>
      <c r="D45" s="284"/>
      <c r="E45" s="258"/>
      <c r="F45" s="71"/>
      <c r="G45" s="448"/>
      <c r="H45" s="448"/>
      <c r="I45" s="448"/>
      <c r="J45" s="448"/>
      <c r="K45" s="448"/>
      <c r="L45" s="448"/>
      <c r="M45" s="448"/>
    </row>
    <row r="46" spans="1:13" s="219" customFormat="1">
      <c r="A46" s="285" t="s">
        <v>579</v>
      </c>
      <c r="B46" s="72"/>
      <c r="C46" s="72"/>
      <c r="D46" s="286"/>
      <c r="E46" s="287"/>
      <c r="F46" s="71"/>
      <c r="G46" s="448"/>
      <c r="H46" s="448"/>
      <c r="I46" s="448"/>
      <c r="J46" s="448"/>
      <c r="K46" s="448"/>
      <c r="L46" s="448"/>
      <c r="M46" s="448"/>
    </row>
    <row r="47" spans="1:13" s="219" customFormat="1" ht="63" customHeight="1">
      <c r="A47" s="73"/>
      <c r="B47" s="572" t="s">
        <v>601</v>
      </c>
      <c r="C47" s="572"/>
      <c r="D47" s="572"/>
      <c r="E47" s="572"/>
      <c r="F47" s="71"/>
      <c r="G47" s="448"/>
      <c r="H47" s="448"/>
      <c r="I47" s="448"/>
      <c r="J47" s="448"/>
      <c r="K47" s="448"/>
      <c r="L47" s="448"/>
      <c r="M47" s="448"/>
    </row>
    <row r="48" spans="1:13" s="219" customFormat="1" ht="6.75" customHeight="1">
      <c r="A48" s="258"/>
      <c r="B48" s="258"/>
      <c r="C48" s="258"/>
      <c r="D48" s="284"/>
      <c r="E48" s="258"/>
      <c r="F48" s="71"/>
      <c r="G48" s="448"/>
      <c r="H48" s="448"/>
      <c r="I48" s="448"/>
      <c r="J48" s="448"/>
      <c r="K48" s="448"/>
      <c r="L48" s="448"/>
      <c r="M48" s="448"/>
    </row>
    <row r="49" spans="1:13" s="219" customFormat="1">
      <c r="A49" s="108" t="s">
        <v>195</v>
      </c>
      <c r="B49" s="141"/>
      <c r="C49" s="173"/>
      <c r="D49" s="74" t="s">
        <v>196</v>
      </c>
      <c r="E49" s="258"/>
      <c r="F49" s="71"/>
      <c r="G49" s="448"/>
      <c r="H49" s="448"/>
      <c r="I49" s="448"/>
      <c r="J49" s="448"/>
      <c r="K49" s="448"/>
      <c r="L49" s="448"/>
      <c r="M49" s="448"/>
    </row>
    <row r="50" spans="1:13" s="219" customFormat="1">
      <c r="A50" s="110" t="s">
        <v>197</v>
      </c>
      <c r="B50" s="141"/>
      <c r="C50" s="173"/>
      <c r="D50" s="75" t="s">
        <v>198</v>
      </c>
      <c r="E50" s="258"/>
      <c r="F50" s="71"/>
      <c r="G50" s="448"/>
      <c r="H50" s="448"/>
      <c r="I50" s="448"/>
      <c r="J50" s="448"/>
      <c r="K50" s="448"/>
      <c r="L50" s="448"/>
      <c r="M50" s="448"/>
    </row>
    <row r="51" spans="1:13" s="219" customFormat="1">
      <c r="A51" s="110"/>
      <c r="B51" s="141"/>
      <c r="C51" s="173"/>
      <c r="D51" s="75"/>
      <c r="E51" s="258"/>
      <c r="F51" s="71"/>
      <c r="G51" s="448"/>
      <c r="H51" s="448"/>
      <c r="I51" s="448"/>
      <c r="J51" s="448"/>
      <c r="K51" s="448"/>
      <c r="L51" s="448"/>
      <c r="M51" s="448"/>
    </row>
    <row r="52" spans="1:13" s="219" customFormat="1">
      <c r="A52" s="110"/>
      <c r="B52" s="141"/>
      <c r="C52" s="173"/>
      <c r="D52" s="75"/>
      <c r="E52" s="258"/>
      <c r="F52" s="71"/>
      <c r="G52" s="448"/>
      <c r="H52" s="448"/>
      <c r="I52" s="448"/>
      <c r="J52" s="448"/>
      <c r="K52" s="448"/>
      <c r="L52" s="448"/>
      <c r="M52" s="448"/>
    </row>
    <row r="53" spans="1:13" s="219" customFormat="1">
      <c r="A53" s="110"/>
      <c r="B53" s="141"/>
      <c r="C53" s="173"/>
      <c r="D53" s="75"/>
      <c r="E53" s="258"/>
      <c r="F53" s="71"/>
      <c r="G53" s="448"/>
      <c r="H53" s="448"/>
      <c r="I53" s="448"/>
      <c r="J53" s="448"/>
      <c r="K53" s="448"/>
      <c r="L53" s="448"/>
      <c r="M53" s="448"/>
    </row>
    <row r="54" spans="1:13" s="219" customFormat="1">
      <c r="A54" s="110"/>
      <c r="B54" s="141"/>
      <c r="C54" s="173"/>
      <c r="D54" s="75"/>
      <c r="E54" s="258"/>
      <c r="F54" s="71"/>
      <c r="G54" s="448"/>
      <c r="H54" s="448"/>
      <c r="I54" s="448"/>
      <c r="J54" s="448"/>
      <c r="K54" s="448"/>
      <c r="L54" s="448"/>
      <c r="M54" s="448"/>
    </row>
    <row r="55" spans="1:13" s="219" customFormat="1">
      <c r="A55" s="110"/>
      <c r="B55" s="141"/>
      <c r="C55" s="173"/>
      <c r="D55" s="75"/>
      <c r="E55" s="258"/>
      <c r="F55" s="71"/>
      <c r="G55" s="448"/>
      <c r="H55" s="448"/>
      <c r="I55" s="448"/>
      <c r="J55" s="448"/>
      <c r="K55" s="448"/>
      <c r="L55" s="448"/>
      <c r="M55" s="448"/>
    </row>
    <row r="56" spans="1:13" s="219" customFormat="1">
      <c r="A56" s="110"/>
      <c r="B56" s="141"/>
      <c r="C56" s="173"/>
      <c r="D56" s="75"/>
      <c r="E56" s="258"/>
      <c r="F56" s="71"/>
      <c r="G56" s="448"/>
      <c r="H56" s="448"/>
      <c r="I56" s="448"/>
      <c r="J56" s="448"/>
      <c r="K56" s="448"/>
      <c r="L56" s="448"/>
      <c r="M56" s="448"/>
    </row>
    <row r="57" spans="1:13" s="219" customFormat="1">
      <c r="A57" s="141"/>
      <c r="B57" s="141"/>
      <c r="C57" s="173"/>
      <c r="D57" s="76"/>
      <c r="E57" s="258"/>
      <c r="F57" s="71"/>
      <c r="G57" s="448"/>
      <c r="H57" s="448"/>
      <c r="I57" s="448"/>
      <c r="J57" s="448"/>
      <c r="K57" s="448"/>
      <c r="L57" s="448"/>
      <c r="M57" s="448"/>
    </row>
    <row r="58" spans="1:13" s="219" customFormat="1">
      <c r="A58" s="141"/>
      <c r="B58" s="141"/>
      <c r="C58" s="173"/>
      <c r="D58" s="76"/>
      <c r="E58" s="258"/>
      <c r="F58" s="71"/>
      <c r="G58" s="448"/>
      <c r="H58" s="448"/>
      <c r="I58" s="448"/>
      <c r="J58" s="448"/>
      <c r="K58" s="448"/>
      <c r="L58" s="448"/>
      <c r="M58" s="448"/>
    </row>
    <row r="59" spans="1:13" s="219" customFormat="1">
      <c r="A59" s="141"/>
      <c r="B59" s="141"/>
      <c r="C59" s="173"/>
      <c r="D59" s="76"/>
      <c r="E59" s="258"/>
      <c r="F59" s="71"/>
      <c r="G59" s="448"/>
      <c r="H59" s="448"/>
      <c r="I59" s="448"/>
      <c r="J59" s="448"/>
      <c r="K59" s="448"/>
      <c r="L59" s="448"/>
      <c r="M59" s="448"/>
    </row>
    <row r="60" spans="1:13" s="219" customFormat="1">
      <c r="A60" s="141"/>
      <c r="B60" s="141"/>
      <c r="C60" s="173"/>
      <c r="D60" s="76"/>
      <c r="E60" s="258"/>
      <c r="F60" s="71"/>
      <c r="G60" s="448"/>
      <c r="H60" s="448"/>
      <c r="I60" s="448"/>
      <c r="J60" s="448"/>
      <c r="K60" s="448"/>
      <c r="L60" s="448"/>
      <c r="M60" s="448"/>
    </row>
    <row r="61" spans="1:13" s="219" customFormat="1">
      <c r="A61" s="141"/>
      <c r="B61" s="141"/>
      <c r="C61" s="142"/>
      <c r="D61" s="497"/>
      <c r="E61" s="142"/>
      <c r="F61" s="71"/>
      <c r="G61" s="448"/>
      <c r="H61" s="448"/>
      <c r="I61" s="448"/>
      <c r="J61" s="448"/>
      <c r="K61" s="448"/>
      <c r="L61" s="448"/>
      <c r="M61" s="448"/>
    </row>
    <row r="62" spans="1:13" s="219" customFormat="1">
      <c r="A62" s="108" t="s">
        <v>597</v>
      </c>
      <c r="B62" s="141"/>
      <c r="C62" s="142"/>
      <c r="D62" s="355" t="s">
        <v>1122</v>
      </c>
      <c r="E62" s="258"/>
      <c r="F62" s="71"/>
      <c r="G62" s="448"/>
      <c r="H62" s="448"/>
      <c r="I62" s="448"/>
      <c r="J62" s="448"/>
      <c r="K62" s="448"/>
      <c r="L62" s="448"/>
      <c r="M62" s="448"/>
    </row>
    <row r="63" spans="1:13" s="219" customFormat="1">
      <c r="A63" s="2" t="s">
        <v>1158</v>
      </c>
      <c r="B63" s="141"/>
      <c r="C63" s="142"/>
      <c r="D63" s="355" t="s">
        <v>1132</v>
      </c>
      <c r="E63" s="258"/>
      <c r="F63" s="71"/>
      <c r="G63" s="448"/>
      <c r="H63" s="448"/>
      <c r="I63" s="448"/>
      <c r="J63" s="448"/>
      <c r="K63" s="448"/>
      <c r="L63" s="448"/>
      <c r="M63" s="448"/>
    </row>
    <row r="64" spans="1:13" s="219" customFormat="1">
      <c r="A64" s="141" t="s">
        <v>596</v>
      </c>
      <c r="B64" s="141"/>
      <c r="C64" s="142"/>
      <c r="D64" s="99" t="s">
        <v>1135</v>
      </c>
      <c r="E64" s="258"/>
      <c r="F64" s="71"/>
      <c r="G64" s="448"/>
      <c r="H64" s="448"/>
      <c r="I64" s="448"/>
      <c r="J64" s="448"/>
      <c r="K64" s="448"/>
      <c r="L64" s="448"/>
      <c r="M64" s="448"/>
    </row>
    <row r="65" spans="1:5">
      <c r="A65" s="450"/>
      <c r="B65" s="450"/>
      <c r="C65" s="450"/>
      <c r="D65" s="451"/>
      <c r="E65" s="450"/>
    </row>
    <row r="66" spans="1:5">
      <c r="A66" s="450"/>
      <c r="B66" s="450"/>
      <c r="C66" s="450"/>
      <c r="D66" s="451"/>
      <c r="E66" s="450"/>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54" right="0.43" top="0.3" bottom="0.3" header="0.3" footer="0.3"/>
  <pageSetup scale="69"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71"/>
  <sheetViews>
    <sheetView workbookViewId="0">
      <selection activeCell="A17" sqref="A17"/>
    </sheetView>
  </sheetViews>
  <sheetFormatPr defaultColWidth="9.140625" defaultRowHeight="15"/>
  <cols>
    <col min="1" max="1" width="16" style="5" customWidth="1"/>
    <col min="2" max="2" width="14.85546875" style="5" customWidth="1"/>
    <col min="3" max="3" width="17.7109375" style="5" customWidth="1"/>
    <col min="4" max="4" width="15.42578125" style="5" customWidth="1"/>
    <col min="5" max="5" width="16" style="5" customWidth="1"/>
    <col min="6" max="6" width="13.7109375" style="5" customWidth="1"/>
    <col min="7" max="7" width="28" style="5" bestFit="1" customWidth="1"/>
    <col min="8" max="8" width="15.140625" style="5" bestFit="1" customWidth="1"/>
    <col min="9" max="9" width="20.5703125" style="5" customWidth="1"/>
    <col min="10" max="10" width="18.28515625" style="5" customWidth="1"/>
    <col min="11" max="11" width="17.7109375" style="5" customWidth="1"/>
    <col min="12" max="16384" width="9.140625" style="3"/>
  </cols>
  <sheetData>
    <row r="1" spans="1:11">
      <c r="A1" s="6"/>
      <c r="B1" s="7"/>
      <c r="D1" s="6"/>
      <c r="E1" s="8"/>
    </row>
    <row r="2" spans="1:11" ht="16.5">
      <c r="A2" s="11"/>
      <c r="B2" s="11"/>
      <c r="C2" s="11"/>
      <c r="D2" s="11"/>
      <c r="E2" s="18" t="s">
        <v>519</v>
      </c>
      <c r="F2" s="11"/>
      <c r="G2" s="11"/>
      <c r="H2" s="11"/>
      <c r="I2" s="6"/>
      <c r="J2" s="6"/>
      <c r="K2" s="6"/>
    </row>
    <row r="3" spans="1:11">
      <c r="A3" s="11"/>
      <c r="B3" s="11"/>
      <c r="C3" s="11"/>
      <c r="D3" s="11"/>
      <c r="E3" s="12" t="s">
        <v>520</v>
      </c>
      <c r="F3" s="12" t="s">
        <v>507</v>
      </c>
      <c r="G3" s="12" t="s">
        <v>521</v>
      </c>
      <c r="H3" s="12" t="s">
        <v>522</v>
      </c>
      <c r="I3" s="8"/>
      <c r="J3" s="9"/>
      <c r="K3" s="9"/>
    </row>
    <row r="4" spans="1:11">
      <c r="A4" s="12" t="s">
        <v>523</v>
      </c>
      <c r="B4" s="11"/>
      <c r="C4" s="11"/>
      <c r="D4" s="11"/>
      <c r="E4" s="12" t="s">
        <v>547</v>
      </c>
      <c r="F4" s="11"/>
      <c r="G4" s="12" t="s">
        <v>524</v>
      </c>
      <c r="H4" s="12" t="s">
        <v>525</v>
      </c>
      <c r="I4" s="8"/>
      <c r="J4" s="9"/>
      <c r="K4" s="9"/>
    </row>
    <row r="5" spans="1:11">
      <c r="A5" s="11"/>
      <c r="B5" s="11"/>
      <c r="C5" s="11"/>
      <c r="D5" s="11"/>
      <c r="E5" s="11"/>
      <c r="F5" s="11"/>
      <c r="G5" s="12" t="s">
        <v>548</v>
      </c>
      <c r="H5" s="11"/>
      <c r="I5" s="8"/>
      <c r="J5" s="9"/>
      <c r="K5" s="9"/>
    </row>
    <row r="6" spans="1:11">
      <c r="A6" s="11"/>
      <c r="B6" s="11"/>
      <c r="C6" s="11"/>
      <c r="D6" s="11"/>
      <c r="E6" s="12" t="s">
        <v>526</v>
      </c>
      <c r="F6" s="11"/>
      <c r="G6" s="12" t="s">
        <v>527</v>
      </c>
      <c r="H6" s="11"/>
      <c r="I6" s="8"/>
      <c r="J6" s="9"/>
      <c r="K6" s="9"/>
    </row>
    <row r="7" spans="1:11">
      <c r="A7" s="12" t="s">
        <v>528</v>
      </c>
      <c r="B7" s="12" t="s">
        <v>549</v>
      </c>
      <c r="C7" s="11"/>
      <c r="D7" s="12" t="s">
        <v>529</v>
      </c>
      <c r="E7" s="12" t="s">
        <v>508</v>
      </c>
      <c r="F7" s="11"/>
      <c r="G7" s="12" t="s">
        <v>530</v>
      </c>
      <c r="H7" s="12" t="s">
        <v>531</v>
      </c>
      <c r="I7" s="8"/>
      <c r="J7" s="9"/>
      <c r="K7" s="9"/>
    </row>
    <row r="8" spans="1:11">
      <c r="A8" s="11"/>
      <c r="B8" s="12" t="s">
        <v>532</v>
      </c>
      <c r="C8" s="12" t="s">
        <v>533</v>
      </c>
      <c r="D8" s="12" t="s">
        <v>534</v>
      </c>
      <c r="E8" s="11"/>
      <c r="F8" s="11"/>
      <c r="G8" s="12" t="s">
        <v>535</v>
      </c>
      <c r="H8" s="12" t="s">
        <v>536</v>
      </c>
      <c r="I8" s="8"/>
      <c r="J8" s="9"/>
      <c r="K8" s="9"/>
    </row>
    <row r="9" spans="1:11">
      <c r="A9" s="13">
        <v>101100</v>
      </c>
      <c r="B9" s="12"/>
      <c r="C9" s="12" t="s">
        <v>509</v>
      </c>
      <c r="D9" s="11"/>
      <c r="E9" s="12" t="s">
        <v>201</v>
      </c>
      <c r="F9" s="12" t="s">
        <v>509</v>
      </c>
      <c r="G9" s="14">
        <v>27189959504</v>
      </c>
      <c r="H9" s="14">
        <v>27189959504</v>
      </c>
      <c r="I9" s="8"/>
      <c r="J9" s="9"/>
      <c r="K9" s="9"/>
    </row>
    <row r="10" spans="1:11">
      <c r="A10" s="13">
        <v>110100</v>
      </c>
      <c r="B10" s="12"/>
      <c r="C10" s="12" t="s">
        <v>509</v>
      </c>
      <c r="D10" s="12" t="s">
        <v>550</v>
      </c>
      <c r="E10" s="12" t="s">
        <v>204</v>
      </c>
      <c r="F10" s="12" t="s">
        <v>509</v>
      </c>
      <c r="G10" s="14">
        <v>5000000000</v>
      </c>
      <c r="H10" s="14">
        <v>5000000000</v>
      </c>
      <c r="I10" s="8"/>
      <c r="J10" s="9"/>
      <c r="K10" s="9"/>
    </row>
    <row r="11" spans="1:11">
      <c r="A11" s="13">
        <v>110100</v>
      </c>
      <c r="B11" s="12"/>
      <c r="C11" s="12" t="s">
        <v>509</v>
      </c>
      <c r="D11" s="12" t="s">
        <v>551</v>
      </c>
      <c r="E11" s="12" t="s">
        <v>204</v>
      </c>
      <c r="F11" s="12" t="s">
        <v>509</v>
      </c>
      <c r="G11" s="14">
        <v>7000000000</v>
      </c>
      <c r="H11" s="14">
        <v>7000000000</v>
      </c>
      <c r="I11" s="8"/>
      <c r="J11" s="9"/>
      <c r="K11" s="9"/>
    </row>
    <row r="12" spans="1:11">
      <c r="A12" s="13">
        <v>110100</v>
      </c>
      <c r="B12" s="12"/>
      <c r="C12" s="12" t="s">
        <v>509</v>
      </c>
      <c r="D12" s="12" t="s">
        <v>552</v>
      </c>
      <c r="E12" s="12" t="s">
        <v>204</v>
      </c>
      <c r="F12" s="12" t="s">
        <v>509</v>
      </c>
      <c r="G12" s="14">
        <v>4000000000</v>
      </c>
      <c r="H12" s="14">
        <v>4000000000</v>
      </c>
      <c r="I12" s="8"/>
      <c r="J12" s="9"/>
      <c r="K12" s="9"/>
    </row>
    <row r="13" spans="1:11">
      <c r="A13" s="13">
        <v>110100</v>
      </c>
      <c r="B13" s="12"/>
      <c r="C13" s="12" t="s">
        <v>509</v>
      </c>
      <c r="D13" s="12" t="s">
        <v>553</v>
      </c>
      <c r="E13" s="12" t="s">
        <v>204</v>
      </c>
      <c r="F13" s="12" t="s">
        <v>509</v>
      </c>
      <c r="G13" s="14">
        <v>13000000000</v>
      </c>
      <c r="H13" s="14">
        <v>13000000000</v>
      </c>
      <c r="I13" s="8"/>
      <c r="J13" s="9"/>
      <c r="K13" s="9"/>
    </row>
    <row r="14" spans="1:11">
      <c r="A14" s="13">
        <v>132100</v>
      </c>
      <c r="B14" s="13">
        <v>7</v>
      </c>
      <c r="C14" s="12" t="s">
        <v>509</v>
      </c>
      <c r="D14" s="11"/>
      <c r="E14" s="12" t="s">
        <v>206</v>
      </c>
      <c r="F14" s="12" t="s">
        <v>509</v>
      </c>
      <c r="G14" s="14">
        <v>112800000</v>
      </c>
      <c r="H14" s="14">
        <v>112800000</v>
      </c>
      <c r="I14" s="8"/>
      <c r="J14" s="9"/>
      <c r="K14" s="9"/>
    </row>
    <row r="15" spans="1:11">
      <c r="A15" s="13">
        <v>132150</v>
      </c>
      <c r="B15" s="13">
        <v>7</v>
      </c>
      <c r="C15" s="12" t="s">
        <v>509</v>
      </c>
      <c r="D15" s="11"/>
      <c r="E15" s="12" t="s">
        <v>207</v>
      </c>
      <c r="F15" s="12" t="s">
        <v>509</v>
      </c>
      <c r="G15" s="14">
        <v>3088160800</v>
      </c>
      <c r="H15" s="14">
        <v>3088160800</v>
      </c>
      <c r="I15" s="8"/>
      <c r="J15" s="9"/>
      <c r="K15" s="9"/>
    </row>
    <row r="16" spans="1:11">
      <c r="A16" s="13">
        <v>140130</v>
      </c>
      <c r="B16" s="13">
        <v>7</v>
      </c>
      <c r="C16" s="12" t="s">
        <v>509</v>
      </c>
      <c r="D16" s="11"/>
      <c r="E16" s="12" t="s">
        <v>554</v>
      </c>
      <c r="F16" s="12" t="s">
        <v>509</v>
      </c>
      <c r="G16" s="14">
        <v>6452337403</v>
      </c>
      <c r="H16" s="14">
        <v>6452337403</v>
      </c>
      <c r="J16" s="10"/>
      <c r="K16" s="10"/>
    </row>
    <row r="17" spans="1:11">
      <c r="A17" s="11"/>
      <c r="B17" s="11"/>
      <c r="C17" s="11"/>
      <c r="D17" s="11"/>
      <c r="E17" s="12" t="s">
        <v>555</v>
      </c>
      <c r="F17" s="11"/>
      <c r="G17" s="11"/>
      <c r="H17" s="11"/>
      <c r="I17" s="8"/>
      <c r="J17" s="9"/>
      <c r="K17" s="9"/>
    </row>
    <row r="18" spans="1:11">
      <c r="A18" s="13">
        <v>152190</v>
      </c>
      <c r="B18" s="12" t="s">
        <v>537</v>
      </c>
      <c r="C18" s="12" t="s">
        <v>509</v>
      </c>
      <c r="D18" s="11"/>
      <c r="E18" s="12" t="s">
        <v>208</v>
      </c>
      <c r="F18" s="12" t="s">
        <v>509</v>
      </c>
      <c r="G18" s="14">
        <v>103038889</v>
      </c>
      <c r="H18" s="14">
        <v>103038889</v>
      </c>
      <c r="I18" s="8"/>
      <c r="J18" s="9"/>
      <c r="K18" s="9"/>
    </row>
    <row r="19" spans="1:11" s="4" customFormat="1">
      <c r="A19" s="13">
        <v>161100</v>
      </c>
      <c r="B19" s="12" t="s">
        <v>537</v>
      </c>
      <c r="C19" s="12" t="s">
        <v>509</v>
      </c>
      <c r="D19" s="11"/>
      <c r="E19" s="12" t="s">
        <v>209</v>
      </c>
      <c r="F19" s="12" t="s">
        <v>509</v>
      </c>
      <c r="G19" s="15">
        <v>-1452309804</v>
      </c>
      <c r="H19" s="15">
        <v>-1452309804</v>
      </c>
      <c r="I19" s="8"/>
      <c r="J19" s="9"/>
      <c r="K19" s="9"/>
    </row>
    <row r="20" spans="1:11">
      <c r="A20" s="13">
        <v>161120</v>
      </c>
      <c r="B20" s="12" t="s">
        <v>537</v>
      </c>
      <c r="C20" s="12" t="s">
        <v>509</v>
      </c>
      <c r="D20" s="11"/>
      <c r="E20" s="12" t="s">
        <v>556</v>
      </c>
      <c r="F20" s="12" t="s">
        <v>509</v>
      </c>
      <c r="G20" s="14">
        <v>349680000</v>
      </c>
      <c r="H20" s="14">
        <v>349680000</v>
      </c>
      <c r="I20" s="8"/>
      <c r="J20" s="9"/>
      <c r="K20" s="9"/>
    </row>
    <row r="21" spans="1:11">
      <c r="A21" s="13">
        <v>212150</v>
      </c>
      <c r="B21" s="13">
        <v>7</v>
      </c>
      <c r="C21" s="12" t="s">
        <v>509</v>
      </c>
      <c r="D21" s="11"/>
      <c r="E21" s="12" t="s">
        <v>211</v>
      </c>
      <c r="F21" s="12" t="s">
        <v>509</v>
      </c>
      <c r="G21" s="15">
        <v>-1492792250</v>
      </c>
      <c r="H21" s="15">
        <v>-1492792250</v>
      </c>
      <c r="I21" s="8"/>
      <c r="J21" s="9"/>
      <c r="K21" s="9"/>
    </row>
    <row r="22" spans="1:11">
      <c r="A22" s="13">
        <v>212222</v>
      </c>
      <c r="B22" s="12" t="s">
        <v>537</v>
      </c>
      <c r="C22" s="12" t="s">
        <v>509</v>
      </c>
      <c r="D22" s="11"/>
      <c r="E22" s="12" t="s">
        <v>213</v>
      </c>
      <c r="F22" s="12" t="s">
        <v>509</v>
      </c>
      <c r="G22" s="15">
        <v>-6000000</v>
      </c>
      <c r="H22" s="15">
        <v>-6000000</v>
      </c>
      <c r="J22" s="10"/>
      <c r="K22" s="10"/>
    </row>
    <row r="23" spans="1:11">
      <c r="A23" s="13">
        <v>213103</v>
      </c>
      <c r="B23" s="12" t="s">
        <v>537</v>
      </c>
      <c r="C23" s="12" t="s">
        <v>509</v>
      </c>
      <c r="D23" s="11"/>
      <c r="E23" s="12" t="s">
        <v>215</v>
      </c>
      <c r="F23" s="12" t="s">
        <v>509</v>
      </c>
      <c r="G23" s="15">
        <v>-11180000</v>
      </c>
      <c r="H23" s="15">
        <v>-11180000</v>
      </c>
      <c r="J23" s="10"/>
      <c r="K23" s="10"/>
    </row>
    <row r="24" spans="1:11">
      <c r="A24" s="13">
        <v>213105</v>
      </c>
      <c r="B24" s="12" t="s">
        <v>537</v>
      </c>
      <c r="C24" s="12" t="s">
        <v>509</v>
      </c>
      <c r="D24" s="11"/>
      <c r="E24" s="12" t="s">
        <v>216</v>
      </c>
      <c r="F24" s="12" t="s">
        <v>509</v>
      </c>
      <c r="G24" s="15">
        <v>-91616438</v>
      </c>
      <c r="H24" s="15">
        <v>-91616438</v>
      </c>
      <c r="I24" s="8"/>
      <c r="J24" s="9"/>
      <c r="K24" s="9"/>
    </row>
    <row r="25" spans="1:11" s="4" customFormat="1">
      <c r="A25" s="13">
        <v>213107</v>
      </c>
      <c r="B25" s="12" t="s">
        <v>537</v>
      </c>
      <c r="C25" s="12" t="s">
        <v>509</v>
      </c>
      <c r="D25" s="11"/>
      <c r="E25" s="12" t="s">
        <v>217</v>
      </c>
      <c r="F25" s="12" t="s">
        <v>509</v>
      </c>
      <c r="G25" s="15">
        <v>-10750000</v>
      </c>
      <c r="H25" s="15">
        <v>-10750000</v>
      </c>
      <c r="I25" s="8"/>
      <c r="J25" s="9"/>
      <c r="K25" s="9"/>
    </row>
    <row r="26" spans="1:11">
      <c r="A26" s="13">
        <v>213108</v>
      </c>
      <c r="B26" s="12" t="s">
        <v>537</v>
      </c>
      <c r="C26" s="12" t="s">
        <v>509</v>
      </c>
      <c r="D26" s="11"/>
      <c r="E26" s="12" t="s">
        <v>218</v>
      </c>
      <c r="F26" s="12" t="s">
        <v>509</v>
      </c>
      <c r="G26" s="15">
        <v>-5400000</v>
      </c>
      <c r="H26" s="15">
        <v>-5400000</v>
      </c>
      <c r="J26" s="10"/>
      <c r="K26" s="10"/>
    </row>
    <row r="27" spans="1:11">
      <c r="A27" s="13">
        <v>213110</v>
      </c>
      <c r="B27" s="12" t="s">
        <v>537</v>
      </c>
      <c r="C27" s="12" t="s">
        <v>509</v>
      </c>
      <c r="D27" s="11"/>
      <c r="E27" s="12" t="s">
        <v>219</v>
      </c>
      <c r="F27" s="12" t="s">
        <v>509</v>
      </c>
      <c r="G27" s="15">
        <v>-19565000</v>
      </c>
      <c r="H27" s="15">
        <v>-19565000</v>
      </c>
      <c r="I27" s="8"/>
      <c r="J27" s="9"/>
      <c r="K27" s="9"/>
    </row>
    <row r="28" spans="1:11">
      <c r="A28" s="13">
        <v>213128</v>
      </c>
      <c r="B28" s="12" t="s">
        <v>537</v>
      </c>
      <c r="C28" s="12" t="s">
        <v>509</v>
      </c>
      <c r="D28" s="11"/>
      <c r="E28" s="12" t="s">
        <v>221</v>
      </c>
      <c r="F28" s="12" t="s">
        <v>509</v>
      </c>
      <c r="G28" s="15">
        <v>-9600000</v>
      </c>
      <c r="H28" s="15">
        <v>-9600000</v>
      </c>
      <c r="I28" s="8"/>
      <c r="J28" s="9"/>
      <c r="K28" s="9"/>
    </row>
    <row r="29" spans="1:11">
      <c r="A29" s="13">
        <v>213129</v>
      </c>
      <c r="B29" s="12" t="s">
        <v>537</v>
      </c>
      <c r="C29" s="12" t="s">
        <v>509</v>
      </c>
      <c r="D29" s="11"/>
      <c r="E29" s="12" t="s">
        <v>222</v>
      </c>
      <c r="F29" s="12" t="s">
        <v>509</v>
      </c>
      <c r="G29" s="15">
        <v>-11000000</v>
      </c>
      <c r="H29" s="15">
        <v>-11000000</v>
      </c>
      <c r="J29" s="10"/>
      <c r="K29" s="10"/>
    </row>
    <row r="30" spans="1:11">
      <c r="A30" s="13">
        <v>213154</v>
      </c>
      <c r="B30" s="12" t="s">
        <v>537</v>
      </c>
      <c r="C30" s="12" t="s">
        <v>509</v>
      </c>
      <c r="D30" s="11"/>
      <c r="E30" s="12" t="s">
        <v>223</v>
      </c>
      <c r="F30" s="12" t="s">
        <v>509</v>
      </c>
      <c r="G30" s="15">
        <v>-8328773</v>
      </c>
      <c r="H30" s="15">
        <v>-8328773</v>
      </c>
      <c r="I30" s="8"/>
      <c r="J30" s="9"/>
      <c r="K30" s="9"/>
    </row>
    <row r="31" spans="1:11">
      <c r="A31" s="13">
        <v>213500</v>
      </c>
      <c r="B31" s="12" t="s">
        <v>537</v>
      </c>
      <c r="C31" s="12" t="s">
        <v>509</v>
      </c>
      <c r="D31" s="11"/>
      <c r="E31" s="12" t="s">
        <v>557</v>
      </c>
      <c r="F31" s="12" t="s">
        <v>509</v>
      </c>
      <c r="G31" s="15">
        <v>-47698050</v>
      </c>
      <c r="H31" s="15">
        <v>-47698050</v>
      </c>
      <c r="I31" s="8"/>
      <c r="J31" s="9"/>
      <c r="K31" s="9"/>
    </row>
    <row r="32" spans="1:11">
      <c r="A32" s="11"/>
      <c r="B32" s="11"/>
      <c r="C32" s="11"/>
      <c r="D32" s="11"/>
      <c r="E32" s="12" t="s">
        <v>538</v>
      </c>
      <c r="F32" s="11"/>
      <c r="G32" s="11"/>
      <c r="H32" s="11"/>
      <c r="J32" s="10"/>
      <c r="K32" s="10"/>
    </row>
    <row r="33" spans="1:11">
      <c r="A33" s="13">
        <v>301000</v>
      </c>
      <c r="B33" s="12" t="s">
        <v>537</v>
      </c>
      <c r="C33" s="12" t="s">
        <v>509</v>
      </c>
      <c r="D33" s="11"/>
      <c r="E33" s="12" t="s">
        <v>226</v>
      </c>
      <c r="F33" s="12" t="s">
        <v>509</v>
      </c>
      <c r="G33" s="15">
        <v>-60597958652</v>
      </c>
      <c r="H33" s="15">
        <v>-60597958652</v>
      </c>
      <c r="I33" s="8"/>
      <c r="J33" s="9"/>
      <c r="K33" s="9"/>
    </row>
    <row r="34" spans="1:11">
      <c r="A34" s="13">
        <v>302000</v>
      </c>
      <c r="B34" s="12" t="s">
        <v>537</v>
      </c>
      <c r="C34" s="12" t="s">
        <v>509</v>
      </c>
      <c r="D34" s="11"/>
      <c r="E34" s="12" t="s">
        <v>227</v>
      </c>
      <c r="F34" s="12" t="s">
        <v>509</v>
      </c>
      <c r="G34" s="14">
        <v>1056863400</v>
      </c>
      <c r="H34" s="14">
        <v>1056863400</v>
      </c>
      <c r="I34" s="8"/>
      <c r="J34" s="9"/>
      <c r="K34" s="9"/>
    </row>
    <row r="35" spans="1:11">
      <c r="A35" s="13">
        <v>303102</v>
      </c>
      <c r="B35" s="12" t="s">
        <v>537</v>
      </c>
      <c r="C35" s="12" t="s">
        <v>509</v>
      </c>
      <c r="D35" s="11"/>
      <c r="E35" s="12" t="s">
        <v>228</v>
      </c>
      <c r="F35" s="12" t="s">
        <v>509</v>
      </c>
      <c r="G35" s="15">
        <v>-191086976</v>
      </c>
      <c r="H35" s="15">
        <v>-191086976</v>
      </c>
      <c r="J35" s="10"/>
      <c r="K35" s="10"/>
    </row>
    <row r="36" spans="1:11">
      <c r="A36" s="13">
        <v>390000</v>
      </c>
      <c r="B36" s="12" t="s">
        <v>537</v>
      </c>
      <c r="C36" s="12" t="s">
        <v>509</v>
      </c>
      <c r="D36" s="11"/>
      <c r="E36" s="12" t="s">
        <v>229</v>
      </c>
      <c r="F36" s="12" t="s">
        <v>509</v>
      </c>
      <c r="G36" s="14">
        <v>567698805</v>
      </c>
      <c r="H36" s="14">
        <v>567698805</v>
      </c>
      <c r="I36" s="8"/>
      <c r="J36" s="9"/>
      <c r="K36" s="9"/>
    </row>
    <row r="37" spans="1:11">
      <c r="A37" s="13">
        <v>411100</v>
      </c>
      <c r="B37" s="12" t="s">
        <v>537</v>
      </c>
      <c r="C37" s="12" t="s">
        <v>509</v>
      </c>
      <c r="D37" s="11"/>
      <c r="E37" s="12" t="s">
        <v>230</v>
      </c>
      <c r="F37" s="12" t="s">
        <v>509</v>
      </c>
      <c r="G37" s="15">
        <v>-7655111543</v>
      </c>
      <c r="H37" s="15">
        <v>-7655111543</v>
      </c>
      <c r="J37" s="10"/>
      <c r="K37" s="10"/>
    </row>
    <row r="38" spans="1:11">
      <c r="A38" s="13">
        <v>431100</v>
      </c>
      <c r="B38" s="12" t="s">
        <v>537</v>
      </c>
      <c r="C38" s="12" t="s">
        <v>509</v>
      </c>
      <c r="D38" s="11"/>
      <c r="E38" s="12" t="s">
        <v>231</v>
      </c>
      <c r="F38" s="12" t="s">
        <v>509</v>
      </c>
      <c r="G38" s="15">
        <v>-1976378356.8599999</v>
      </c>
      <c r="H38" s="15">
        <v>-1976378356.8599999</v>
      </c>
      <c r="I38" s="8"/>
      <c r="J38" s="9"/>
      <c r="K38" s="9"/>
    </row>
    <row r="39" spans="1:11">
      <c r="A39" s="13">
        <v>431120</v>
      </c>
      <c r="B39" s="12" t="s">
        <v>537</v>
      </c>
      <c r="C39" s="12" t="s">
        <v>509</v>
      </c>
      <c r="D39" s="11"/>
      <c r="E39" s="12" t="s">
        <v>232</v>
      </c>
      <c r="F39" s="12" t="s">
        <v>509</v>
      </c>
      <c r="G39" s="15">
        <v>-349680000</v>
      </c>
      <c r="H39" s="15">
        <v>-349680000</v>
      </c>
      <c r="I39" s="8"/>
      <c r="J39" s="9"/>
      <c r="K39" s="9"/>
    </row>
    <row r="40" spans="1:11">
      <c r="A40" s="13">
        <v>441100</v>
      </c>
      <c r="B40" s="12" t="s">
        <v>537</v>
      </c>
      <c r="C40" s="12" t="s">
        <v>509</v>
      </c>
      <c r="D40" s="11"/>
      <c r="E40" s="12" t="s">
        <v>558</v>
      </c>
      <c r="F40" s="12" t="s">
        <v>509</v>
      </c>
      <c r="G40" s="16">
        <v>-0.14000000000000001</v>
      </c>
      <c r="H40" s="16">
        <v>-0.14000000000000001</v>
      </c>
      <c r="I40" s="8"/>
      <c r="J40" s="9"/>
      <c r="K40" s="9"/>
    </row>
    <row r="41" spans="1:11">
      <c r="A41" s="13">
        <v>451100</v>
      </c>
      <c r="B41" s="12" t="s">
        <v>537</v>
      </c>
      <c r="C41" s="12" t="s">
        <v>509</v>
      </c>
      <c r="D41" s="11"/>
      <c r="E41" s="12" t="s">
        <v>233</v>
      </c>
      <c r="F41" s="12" t="s">
        <v>509</v>
      </c>
      <c r="G41" s="15">
        <v>-1971571000</v>
      </c>
      <c r="H41" s="15">
        <v>-1971571000</v>
      </c>
      <c r="I41" s="8"/>
      <c r="J41" s="9"/>
      <c r="K41" s="9"/>
    </row>
    <row r="42" spans="1:11">
      <c r="A42" s="13">
        <v>452190</v>
      </c>
      <c r="B42" s="12" t="s">
        <v>537</v>
      </c>
      <c r="C42" s="12" t="s">
        <v>509</v>
      </c>
      <c r="D42" s="11"/>
      <c r="E42" s="12" t="s">
        <v>234</v>
      </c>
      <c r="F42" s="12" t="s">
        <v>509</v>
      </c>
      <c r="G42" s="15">
        <v>-839661113</v>
      </c>
      <c r="H42" s="15">
        <v>-839661113</v>
      </c>
      <c r="I42" s="8"/>
      <c r="J42" s="9"/>
      <c r="K42" s="9"/>
    </row>
    <row r="43" spans="1:11">
      <c r="A43" s="13">
        <v>511100</v>
      </c>
      <c r="B43" s="12" t="s">
        <v>537</v>
      </c>
      <c r="C43" s="12" t="s">
        <v>509</v>
      </c>
      <c r="D43" s="11"/>
      <c r="E43" s="12" t="s">
        <v>235</v>
      </c>
      <c r="F43" s="12" t="s">
        <v>509</v>
      </c>
      <c r="G43" s="14">
        <v>7377336200</v>
      </c>
      <c r="H43" s="14">
        <v>7377336200</v>
      </c>
      <c r="I43" s="8"/>
      <c r="J43" s="9"/>
      <c r="K43" s="9"/>
    </row>
    <row r="44" spans="1:11">
      <c r="A44" s="13">
        <v>553002</v>
      </c>
      <c r="B44" s="12" t="s">
        <v>537</v>
      </c>
      <c r="C44" s="12" t="s">
        <v>509</v>
      </c>
      <c r="D44" s="11"/>
      <c r="E44" s="12" t="s">
        <v>236</v>
      </c>
      <c r="F44" s="12" t="s">
        <v>509</v>
      </c>
      <c r="G44" s="14">
        <v>832700</v>
      </c>
      <c r="H44" s="14">
        <v>832700</v>
      </c>
      <c r="I44" s="8"/>
      <c r="J44" s="9"/>
      <c r="K44" s="9"/>
    </row>
    <row r="45" spans="1:11">
      <c r="A45" s="13">
        <v>553103</v>
      </c>
      <c r="B45" s="12" t="s">
        <v>537</v>
      </c>
      <c r="C45" s="12" t="s">
        <v>509</v>
      </c>
      <c r="D45" s="11"/>
      <c r="E45" s="12" t="s">
        <v>237</v>
      </c>
      <c r="F45" s="12" t="s">
        <v>509</v>
      </c>
      <c r="G45" s="14">
        <v>111800000</v>
      </c>
      <c r="H45" s="14">
        <v>111800000</v>
      </c>
      <c r="I45" s="8"/>
      <c r="J45" s="9"/>
      <c r="K45" s="9"/>
    </row>
    <row r="46" spans="1:11">
      <c r="A46" s="13">
        <v>553105</v>
      </c>
      <c r="B46" s="12" t="s">
        <v>537</v>
      </c>
      <c r="C46" s="12" t="s">
        <v>509</v>
      </c>
      <c r="D46" s="11"/>
      <c r="E46" s="12" t="s">
        <v>238</v>
      </c>
      <c r="F46" s="12" t="s">
        <v>509</v>
      </c>
      <c r="G46" s="14">
        <v>91616438</v>
      </c>
      <c r="H46" s="14">
        <v>91616438</v>
      </c>
      <c r="I46" s="8"/>
      <c r="J46" s="9"/>
      <c r="K46" s="9"/>
    </row>
    <row r="47" spans="1:11">
      <c r="A47" s="13">
        <v>553107</v>
      </c>
      <c r="B47" s="12" t="s">
        <v>537</v>
      </c>
      <c r="C47" s="12" t="s">
        <v>509</v>
      </c>
      <c r="D47" s="11"/>
      <c r="E47" s="12" t="s">
        <v>239</v>
      </c>
      <c r="F47" s="12" t="s">
        <v>509</v>
      </c>
      <c r="G47" s="14">
        <v>107500000</v>
      </c>
      <c r="H47" s="14">
        <v>107500000</v>
      </c>
      <c r="I47" s="8"/>
      <c r="J47" s="9"/>
      <c r="K47" s="9"/>
    </row>
    <row r="48" spans="1:11">
      <c r="A48" s="13">
        <v>553108</v>
      </c>
      <c r="B48" s="12" t="s">
        <v>537</v>
      </c>
      <c r="C48" s="12" t="s">
        <v>509</v>
      </c>
      <c r="D48" s="11"/>
      <c r="E48" s="12" t="s">
        <v>240</v>
      </c>
      <c r="F48" s="12" t="s">
        <v>509</v>
      </c>
      <c r="G48" s="14">
        <v>60000000</v>
      </c>
      <c r="H48" s="14">
        <v>60000000</v>
      </c>
      <c r="I48" s="8"/>
      <c r="J48" s="9"/>
      <c r="K48" s="9"/>
    </row>
    <row r="49" spans="1:11">
      <c r="A49" s="13">
        <v>553110</v>
      </c>
      <c r="B49" s="12" t="s">
        <v>537</v>
      </c>
      <c r="C49" s="12" t="s">
        <v>509</v>
      </c>
      <c r="D49" s="11"/>
      <c r="E49" s="12" t="s">
        <v>241</v>
      </c>
      <c r="F49" s="12" t="s">
        <v>509</v>
      </c>
      <c r="G49" s="14">
        <v>195650000</v>
      </c>
      <c r="H49" s="14">
        <v>195650000</v>
      </c>
      <c r="I49" s="8"/>
      <c r="J49" s="9"/>
      <c r="K49" s="9"/>
    </row>
    <row r="50" spans="1:11">
      <c r="A50" s="13">
        <v>553122</v>
      </c>
      <c r="B50" s="12" t="s">
        <v>537</v>
      </c>
      <c r="C50" s="12" t="s">
        <v>509</v>
      </c>
      <c r="D50" s="11"/>
      <c r="E50" s="12" t="s">
        <v>242</v>
      </c>
      <c r="F50" s="12" t="s">
        <v>509</v>
      </c>
      <c r="G50" s="14">
        <v>4079471</v>
      </c>
      <c r="H50" s="14">
        <v>4079471</v>
      </c>
      <c r="I50" s="8"/>
      <c r="J50" s="9"/>
      <c r="K50" s="9"/>
    </row>
    <row r="51" spans="1:11">
      <c r="A51" s="13">
        <v>553128</v>
      </c>
      <c r="B51" s="12" t="s">
        <v>537</v>
      </c>
      <c r="C51" s="12" t="s">
        <v>509</v>
      </c>
      <c r="D51" s="11"/>
      <c r="E51" s="12" t="s">
        <v>243</v>
      </c>
      <c r="F51" s="12" t="s">
        <v>509</v>
      </c>
      <c r="G51" s="14">
        <v>40050000</v>
      </c>
      <c r="H51" s="14">
        <v>40050000</v>
      </c>
      <c r="I51" s="8"/>
      <c r="J51" s="9"/>
      <c r="K51" s="9"/>
    </row>
    <row r="52" spans="1:11">
      <c r="A52" s="13">
        <v>553129</v>
      </c>
      <c r="B52" s="12" t="s">
        <v>537</v>
      </c>
      <c r="C52" s="12" t="s">
        <v>509</v>
      </c>
      <c r="D52" s="11"/>
      <c r="E52" s="12" t="s">
        <v>244</v>
      </c>
      <c r="F52" s="12" t="s">
        <v>509</v>
      </c>
      <c r="G52" s="14">
        <v>110000000</v>
      </c>
      <c r="H52" s="14">
        <v>110000000</v>
      </c>
      <c r="J52" s="10"/>
      <c r="K52" s="10"/>
    </row>
    <row r="53" spans="1:11">
      <c r="A53" s="13">
        <v>553130</v>
      </c>
      <c r="B53" s="12" t="s">
        <v>537</v>
      </c>
      <c r="C53" s="12" t="s">
        <v>509</v>
      </c>
      <c r="D53" s="11"/>
      <c r="E53" s="12" t="s">
        <v>245</v>
      </c>
      <c r="F53" s="12" t="s">
        <v>509</v>
      </c>
      <c r="G53" s="14">
        <v>252289415</v>
      </c>
      <c r="H53" s="14">
        <v>252289415</v>
      </c>
      <c r="J53" s="10"/>
      <c r="K53" s="10"/>
    </row>
    <row r="54" spans="1:11">
      <c r="A54" s="13">
        <v>553141</v>
      </c>
      <c r="B54" s="12" t="s">
        <v>537</v>
      </c>
      <c r="C54" s="12" t="s">
        <v>509</v>
      </c>
      <c r="D54" s="11"/>
      <c r="E54" s="12" t="s">
        <v>246</v>
      </c>
      <c r="F54" s="12" t="s">
        <v>509</v>
      </c>
      <c r="G54" s="14">
        <v>11797309</v>
      </c>
      <c r="H54" s="14">
        <v>11797309</v>
      </c>
    </row>
    <row r="55" spans="1:11">
      <c r="A55" s="13">
        <v>553381</v>
      </c>
      <c r="B55" s="12" t="s">
        <v>537</v>
      </c>
      <c r="C55" s="12" t="s">
        <v>509</v>
      </c>
      <c r="D55" s="11"/>
      <c r="E55" s="12" t="s">
        <v>247</v>
      </c>
      <c r="F55" s="12" t="s">
        <v>509</v>
      </c>
      <c r="G55" s="14">
        <v>1519920</v>
      </c>
      <c r="H55" s="14">
        <v>1519920</v>
      </c>
    </row>
    <row r="56" spans="1:11">
      <c r="A56" s="13">
        <v>555100</v>
      </c>
      <c r="B56" s="12" t="s">
        <v>537</v>
      </c>
      <c r="C56" s="12" t="s">
        <v>509</v>
      </c>
      <c r="D56" s="11"/>
      <c r="E56" s="12" t="s">
        <v>248</v>
      </c>
      <c r="F56" s="12" t="s">
        <v>509</v>
      </c>
      <c r="G56" s="14">
        <v>444348929</v>
      </c>
      <c r="H56" s="14">
        <v>444348929</v>
      </c>
    </row>
    <row r="57" spans="1:11">
      <c r="A57" s="13">
        <v>555167</v>
      </c>
      <c r="B57" s="12" t="s">
        <v>537</v>
      </c>
      <c r="C57" s="12" t="s">
        <v>509</v>
      </c>
      <c r="D57" s="11"/>
      <c r="E57" s="12" t="s">
        <v>249</v>
      </c>
      <c r="F57" s="12" t="s">
        <v>509</v>
      </c>
      <c r="G57" s="14">
        <v>18328773</v>
      </c>
      <c r="H57" s="14">
        <v>18328773</v>
      </c>
    </row>
    <row r="59" spans="1:11" ht="16.5">
      <c r="A59" s="11"/>
      <c r="B59" s="11"/>
      <c r="C59" s="11"/>
      <c r="D59" s="11"/>
      <c r="E59" s="18" t="s">
        <v>519</v>
      </c>
      <c r="F59" s="11"/>
      <c r="G59" s="11"/>
      <c r="H59" s="11"/>
    </row>
    <row r="60" spans="1:11">
      <c r="A60" s="11"/>
      <c r="B60" s="11"/>
      <c r="C60" s="11"/>
      <c r="D60" s="11"/>
      <c r="E60" s="12" t="s">
        <v>520</v>
      </c>
      <c r="F60" s="12" t="s">
        <v>539</v>
      </c>
      <c r="G60" s="12" t="s">
        <v>540</v>
      </c>
      <c r="H60" s="12" t="s">
        <v>541</v>
      </c>
    </row>
    <row r="61" spans="1:11">
      <c r="A61" s="12" t="s">
        <v>523</v>
      </c>
      <c r="B61" s="11"/>
      <c r="C61" s="11"/>
      <c r="D61" s="11"/>
      <c r="E61" s="12" t="s">
        <v>547</v>
      </c>
      <c r="F61" s="11"/>
      <c r="G61" s="12" t="s">
        <v>524</v>
      </c>
      <c r="H61" s="12" t="s">
        <v>525</v>
      </c>
    </row>
    <row r="62" spans="1:11">
      <c r="A62" s="11"/>
      <c r="B62" s="11"/>
      <c r="C62" s="11"/>
      <c r="D62" s="11"/>
      <c r="E62" s="11"/>
      <c r="F62" s="11"/>
      <c r="G62" s="12" t="s">
        <v>548</v>
      </c>
      <c r="H62" s="11"/>
    </row>
    <row r="63" spans="1:11">
      <c r="A63" s="11"/>
      <c r="B63" s="11"/>
      <c r="C63" s="11"/>
      <c r="D63" s="11"/>
      <c r="E63" s="12" t="s">
        <v>526</v>
      </c>
      <c r="F63" s="11"/>
      <c r="G63" s="12" t="s">
        <v>527</v>
      </c>
      <c r="H63" s="11"/>
    </row>
    <row r="64" spans="1:11">
      <c r="A64" s="12" t="s">
        <v>528</v>
      </c>
      <c r="B64" s="12" t="s">
        <v>549</v>
      </c>
      <c r="C64" s="11"/>
      <c r="D64" s="12" t="s">
        <v>529</v>
      </c>
      <c r="E64" s="12" t="s">
        <v>508</v>
      </c>
      <c r="F64" s="11"/>
      <c r="G64" s="12" t="s">
        <v>530</v>
      </c>
      <c r="H64" s="12" t="s">
        <v>531</v>
      </c>
    </row>
    <row r="65" spans="2:8">
      <c r="B65" s="12" t="s">
        <v>532</v>
      </c>
      <c r="C65" s="12" t="s">
        <v>533</v>
      </c>
      <c r="D65" s="12" t="s">
        <v>534</v>
      </c>
      <c r="E65" s="11"/>
      <c r="F65" s="11"/>
      <c r="G65" s="12" t="s">
        <v>535</v>
      </c>
      <c r="H65" s="12" t="s">
        <v>536</v>
      </c>
    </row>
    <row r="66" spans="2:8">
      <c r="B66" s="11"/>
      <c r="C66" s="11"/>
      <c r="D66" s="11"/>
      <c r="E66" s="11"/>
      <c r="F66" s="11"/>
      <c r="G66" s="12" t="s">
        <v>424</v>
      </c>
      <c r="H66" s="17">
        <v>0</v>
      </c>
    </row>
    <row r="67" spans="2:8">
      <c r="B67" s="11"/>
      <c r="C67" s="11"/>
      <c r="D67" s="11"/>
      <c r="E67" s="11"/>
      <c r="F67" s="11"/>
      <c r="G67" s="12" t="s">
        <v>542</v>
      </c>
      <c r="H67" s="14">
        <v>76747687956</v>
      </c>
    </row>
    <row r="68" spans="2:8">
      <c r="B68" s="11"/>
      <c r="C68" s="11"/>
      <c r="D68" s="11"/>
      <c r="E68" s="11"/>
      <c r="F68" s="11"/>
      <c r="G68" s="12" t="s">
        <v>543</v>
      </c>
      <c r="H68" s="14">
        <v>76747687956</v>
      </c>
    </row>
    <row r="69" spans="2:8">
      <c r="B69" s="11"/>
      <c r="C69" s="11"/>
      <c r="D69" s="11"/>
      <c r="E69" s="11"/>
      <c r="F69" s="11"/>
      <c r="G69" s="12" t="s">
        <v>544</v>
      </c>
      <c r="H69" s="14">
        <v>63129736281</v>
      </c>
    </row>
    <row r="70" spans="2:8">
      <c r="B70" s="11"/>
      <c r="C70" s="11"/>
      <c r="D70" s="11"/>
      <c r="E70" s="11"/>
      <c r="F70" s="11"/>
      <c r="G70" s="12" t="s">
        <v>545</v>
      </c>
      <c r="H70" s="15">
        <v>-63129736281</v>
      </c>
    </row>
    <row r="71" spans="2:8">
      <c r="B71" s="11"/>
      <c r="C71" s="11"/>
      <c r="D71" s="11"/>
      <c r="E71" s="11"/>
      <c r="F71" s="11"/>
      <c r="G71" s="12" t="s">
        <v>546</v>
      </c>
      <c r="H71" s="17">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topLeftCell="A13" workbookViewId="0">
      <selection activeCell="G18" sqref="G18"/>
    </sheetView>
  </sheetViews>
  <sheetFormatPr defaultRowHeight="12.75"/>
  <cols>
    <col min="1" max="1" width="68.42578125" customWidth="1"/>
    <col min="2" max="2" width="9.140625" customWidth="1"/>
    <col min="3" max="3" width="10" customWidth="1"/>
    <col min="4" max="4" width="15.7109375" customWidth="1"/>
    <col min="5" max="6" width="15.42578125" customWidth="1"/>
    <col min="7" max="7" width="16.140625" customWidth="1"/>
    <col min="8" max="10" width="6.85546875" customWidth="1"/>
    <col min="257" max="257" width="68.42578125" customWidth="1"/>
    <col min="258" max="258" width="9.140625" customWidth="1"/>
    <col min="259" max="259" width="10" customWidth="1"/>
    <col min="260" max="260" width="15.7109375" customWidth="1"/>
    <col min="261" max="262" width="15.42578125" customWidth="1"/>
    <col min="263" max="263" width="16.140625" customWidth="1"/>
    <col min="264" max="266" width="6.85546875" customWidth="1"/>
    <col min="513" max="513" width="68.42578125" customWidth="1"/>
    <col min="514" max="514" width="9.140625" customWidth="1"/>
    <col min="515" max="515" width="10" customWidth="1"/>
    <col min="516" max="516" width="15.7109375" customWidth="1"/>
    <col min="517" max="518" width="15.42578125" customWidth="1"/>
    <col min="519" max="519" width="16.140625" customWidth="1"/>
    <col min="520" max="522" width="6.85546875" customWidth="1"/>
    <col min="769" max="769" width="68.42578125" customWidth="1"/>
    <col min="770" max="770" width="9.140625" customWidth="1"/>
    <col min="771" max="771" width="10" customWidth="1"/>
    <col min="772" max="772" width="15.7109375" customWidth="1"/>
    <col min="773" max="774" width="15.42578125" customWidth="1"/>
    <col min="775" max="775" width="16.140625" customWidth="1"/>
    <col min="776" max="778" width="6.85546875" customWidth="1"/>
    <col min="1025" max="1025" width="68.42578125" customWidth="1"/>
    <col min="1026" max="1026" width="9.140625" customWidth="1"/>
    <col min="1027" max="1027" width="10" customWidth="1"/>
    <col min="1028" max="1028" width="15.7109375" customWidth="1"/>
    <col min="1029" max="1030" width="15.42578125" customWidth="1"/>
    <col min="1031" max="1031" width="16.140625" customWidth="1"/>
    <col min="1032" max="1034" width="6.85546875" customWidth="1"/>
    <col min="1281" max="1281" width="68.42578125" customWidth="1"/>
    <col min="1282" max="1282" width="9.140625" customWidth="1"/>
    <col min="1283" max="1283" width="10" customWidth="1"/>
    <col min="1284" max="1284" width="15.7109375" customWidth="1"/>
    <col min="1285" max="1286" width="15.42578125" customWidth="1"/>
    <col min="1287" max="1287" width="16.140625" customWidth="1"/>
    <col min="1288" max="1290" width="6.85546875" customWidth="1"/>
    <col min="1537" max="1537" width="68.42578125" customWidth="1"/>
    <col min="1538" max="1538" width="9.140625" customWidth="1"/>
    <col min="1539" max="1539" width="10" customWidth="1"/>
    <col min="1540" max="1540" width="15.7109375" customWidth="1"/>
    <col min="1541" max="1542" width="15.42578125" customWidth="1"/>
    <col min="1543" max="1543" width="16.140625" customWidth="1"/>
    <col min="1544" max="1546" width="6.85546875" customWidth="1"/>
    <col min="1793" max="1793" width="68.42578125" customWidth="1"/>
    <col min="1794" max="1794" width="9.140625" customWidth="1"/>
    <col min="1795" max="1795" width="10" customWidth="1"/>
    <col min="1796" max="1796" width="15.7109375" customWidth="1"/>
    <col min="1797" max="1798" width="15.42578125" customWidth="1"/>
    <col min="1799" max="1799" width="16.140625" customWidth="1"/>
    <col min="1800" max="1802" width="6.85546875" customWidth="1"/>
    <col min="2049" max="2049" width="68.42578125" customWidth="1"/>
    <col min="2050" max="2050" width="9.140625" customWidth="1"/>
    <col min="2051" max="2051" width="10" customWidth="1"/>
    <col min="2052" max="2052" width="15.7109375" customWidth="1"/>
    <col min="2053" max="2054" width="15.42578125" customWidth="1"/>
    <col min="2055" max="2055" width="16.140625" customWidth="1"/>
    <col min="2056" max="2058" width="6.85546875" customWidth="1"/>
    <col min="2305" max="2305" width="68.42578125" customWidth="1"/>
    <col min="2306" max="2306" width="9.140625" customWidth="1"/>
    <col min="2307" max="2307" width="10" customWidth="1"/>
    <col min="2308" max="2308" width="15.7109375" customWidth="1"/>
    <col min="2309" max="2310" width="15.42578125" customWidth="1"/>
    <col min="2311" max="2311" width="16.140625" customWidth="1"/>
    <col min="2312" max="2314" width="6.85546875" customWidth="1"/>
    <col min="2561" max="2561" width="68.42578125" customWidth="1"/>
    <col min="2562" max="2562" width="9.140625" customWidth="1"/>
    <col min="2563" max="2563" width="10" customWidth="1"/>
    <col min="2564" max="2564" width="15.7109375" customWidth="1"/>
    <col min="2565" max="2566" width="15.42578125" customWidth="1"/>
    <col min="2567" max="2567" width="16.140625" customWidth="1"/>
    <col min="2568" max="2570" width="6.85546875" customWidth="1"/>
    <col min="2817" max="2817" width="68.42578125" customWidth="1"/>
    <col min="2818" max="2818" width="9.140625" customWidth="1"/>
    <col min="2819" max="2819" width="10" customWidth="1"/>
    <col min="2820" max="2820" width="15.7109375" customWidth="1"/>
    <col min="2821" max="2822" width="15.42578125" customWidth="1"/>
    <col min="2823" max="2823" width="16.140625" customWidth="1"/>
    <col min="2824" max="2826" width="6.85546875" customWidth="1"/>
    <col min="3073" max="3073" width="68.42578125" customWidth="1"/>
    <col min="3074" max="3074" width="9.140625" customWidth="1"/>
    <col min="3075" max="3075" width="10" customWidth="1"/>
    <col min="3076" max="3076" width="15.7109375" customWidth="1"/>
    <col min="3077" max="3078" width="15.42578125" customWidth="1"/>
    <col min="3079" max="3079" width="16.140625" customWidth="1"/>
    <col min="3080" max="3082" width="6.85546875" customWidth="1"/>
    <col min="3329" max="3329" width="68.42578125" customWidth="1"/>
    <col min="3330" max="3330" width="9.140625" customWidth="1"/>
    <col min="3331" max="3331" width="10" customWidth="1"/>
    <col min="3332" max="3332" width="15.7109375" customWidth="1"/>
    <col min="3333" max="3334" width="15.42578125" customWidth="1"/>
    <col min="3335" max="3335" width="16.140625" customWidth="1"/>
    <col min="3336" max="3338" width="6.85546875" customWidth="1"/>
    <col min="3585" max="3585" width="68.42578125" customWidth="1"/>
    <col min="3586" max="3586" width="9.140625" customWidth="1"/>
    <col min="3587" max="3587" width="10" customWidth="1"/>
    <col min="3588" max="3588" width="15.7109375" customWidth="1"/>
    <col min="3589" max="3590" width="15.42578125" customWidth="1"/>
    <col min="3591" max="3591" width="16.140625" customWidth="1"/>
    <col min="3592" max="3594" width="6.85546875" customWidth="1"/>
    <col min="3841" max="3841" width="68.42578125" customWidth="1"/>
    <col min="3842" max="3842" width="9.140625" customWidth="1"/>
    <col min="3843" max="3843" width="10" customWidth="1"/>
    <col min="3844" max="3844" width="15.7109375" customWidth="1"/>
    <col min="3845" max="3846" width="15.42578125" customWidth="1"/>
    <col min="3847" max="3847" width="16.140625" customWidth="1"/>
    <col min="3848" max="3850" width="6.85546875" customWidth="1"/>
    <col min="4097" max="4097" width="68.42578125" customWidth="1"/>
    <col min="4098" max="4098" width="9.140625" customWidth="1"/>
    <col min="4099" max="4099" width="10" customWidth="1"/>
    <col min="4100" max="4100" width="15.7109375" customWidth="1"/>
    <col min="4101" max="4102" width="15.42578125" customWidth="1"/>
    <col min="4103" max="4103" width="16.140625" customWidth="1"/>
    <col min="4104" max="4106" width="6.85546875" customWidth="1"/>
    <col min="4353" max="4353" width="68.42578125" customWidth="1"/>
    <col min="4354" max="4354" width="9.140625" customWidth="1"/>
    <col min="4355" max="4355" width="10" customWidth="1"/>
    <col min="4356" max="4356" width="15.7109375" customWidth="1"/>
    <col min="4357" max="4358" width="15.42578125" customWidth="1"/>
    <col min="4359" max="4359" width="16.140625" customWidth="1"/>
    <col min="4360" max="4362" width="6.85546875" customWidth="1"/>
    <col min="4609" max="4609" width="68.42578125" customWidth="1"/>
    <col min="4610" max="4610" width="9.140625" customWidth="1"/>
    <col min="4611" max="4611" width="10" customWidth="1"/>
    <col min="4612" max="4612" width="15.7109375" customWidth="1"/>
    <col min="4613" max="4614" width="15.42578125" customWidth="1"/>
    <col min="4615" max="4615" width="16.140625" customWidth="1"/>
    <col min="4616" max="4618" width="6.85546875" customWidth="1"/>
    <col min="4865" max="4865" width="68.42578125" customWidth="1"/>
    <col min="4866" max="4866" width="9.140625" customWidth="1"/>
    <col min="4867" max="4867" width="10" customWidth="1"/>
    <col min="4868" max="4868" width="15.7109375" customWidth="1"/>
    <col min="4869" max="4870" width="15.42578125" customWidth="1"/>
    <col min="4871" max="4871" width="16.140625" customWidth="1"/>
    <col min="4872" max="4874" width="6.85546875" customWidth="1"/>
    <col min="5121" max="5121" width="68.42578125" customWidth="1"/>
    <col min="5122" max="5122" width="9.140625" customWidth="1"/>
    <col min="5123" max="5123" width="10" customWidth="1"/>
    <col min="5124" max="5124" width="15.7109375" customWidth="1"/>
    <col min="5125" max="5126" width="15.42578125" customWidth="1"/>
    <col min="5127" max="5127" width="16.140625" customWidth="1"/>
    <col min="5128" max="5130" width="6.85546875" customWidth="1"/>
    <col min="5377" max="5377" width="68.42578125" customWidth="1"/>
    <col min="5378" max="5378" width="9.140625" customWidth="1"/>
    <col min="5379" max="5379" width="10" customWidth="1"/>
    <col min="5380" max="5380" width="15.7109375" customWidth="1"/>
    <col min="5381" max="5382" width="15.42578125" customWidth="1"/>
    <col min="5383" max="5383" width="16.140625" customWidth="1"/>
    <col min="5384" max="5386" width="6.85546875" customWidth="1"/>
    <col min="5633" max="5633" width="68.42578125" customWidth="1"/>
    <col min="5634" max="5634" width="9.140625" customWidth="1"/>
    <col min="5635" max="5635" width="10" customWidth="1"/>
    <col min="5636" max="5636" width="15.7109375" customWidth="1"/>
    <col min="5637" max="5638" width="15.42578125" customWidth="1"/>
    <col min="5639" max="5639" width="16.140625" customWidth="1"/>
    <col min="5640" max="5642" width="6.85546875" customWidth="1"/>
    <col min="5889" max="5889" width="68.42578125" customWidth="1"/>
    <col min="5890" max="5890" width="9.140625" customWidth="1"/>
    <col min="5891" max="5891" width="10" customWidth="1"/>
    <col min="5892" max="5892" width="15.7109375" customWidth="1"/>
    <col min="5893" max="5894" width="15.42578125" customWidth="1"/>
    <col min="5895" max="5895" width="16.140625" customWidth="1"/>
    <col min="5896" max="5898" width="6.85546875" customWidth="1"/>
    <col min="6145" max="6145" width="68.42578125" customWidth="1"/>
    <col min="6146" max="6146" width="9.140625" customWidth="1"/>
    <col min="6147" max="6147" width="10" customWidth="1"/>
    <col min="6148" max="6148" width="15.7109375" customWidth="1"/>
    <col min="6149" max="6150" width="15.42578125" customWidth="1"/>
    <col min="6151" max="6151" width="16.140625" customWidth="1"/>
    <col min="6152" max="6154" width="6.85546875" customWidth="1"/>
    <col min="6401" max="6401" width="68.42578125" customWidth="1"/>
    <col min="6402" max="6402" width="9.140625" customWidth="1"/>
    <col min="6403" max="6403" width="10" customWidth="1"/>
    <col min="6404" max="6404" width="15.7109375" customWidth="1"/>
    <col min="6405" max="6406" width="15.42578125" customWidth="1"/>
    <col min="6407" max="6407" width="16.140625" customWidth="1"/>
    <col min="6408" max="6410" width="6.85546875" customWidth="1"/>
    <col min="6657" max="6657" width="68.42578125" customWidth="1"/>
    <col min="6658" max="6658" width="9.140625" customWidth="1"/>
    <col min="6659" max="6659" width="10" customWidth="1"/>
    <col min="6660" max="6660" width="15.7109375" customWidth="1"/>
    <col min="6661" max="6662" width="15.42578125" customWidth="1"/>
    <col min="6663" max="6663" width="16.140625" customWidth="1"/>
    <col min="6664" max="6666" width="6.85546875" customWidth="1"/>
    <col min="6913" max="6913" width="68.42578125" customWidth="1"/>
    <col min="6914" max="6914" width="9.140625" customWidth="1"/>
    <col min="6915" max="6915" width="10" customWidth="1"/>
    <col min="6916" max="6916" width="15.7109375" customWidth="1"/>
    <col min="6917" max="6918" width="15.42578125" customWidth="1"/>
    <col min="6919" max="6919" width="16.140625" customWidth="1"/>
    <col min="6920" max="6922" width="6.85546875" customWidth="1"/>
    <col min="7169" max="7169" width="68.42578125" customWidth="1"/>
    <col min="7170" max="7170" width="9.140625" customWidth="1"/>
    <col min="7171" max="7171" width="10" customWidth="1"/>
    <col min="7172" max="7172" width="15.7109375" customWidth="1"/>
    <col min="7173" max="7174" width="15.42578125" customWidth="1"/>
    <col min="7175" max="7175" width="16.140625" customWidth="1"/>
    <col min="7176" max="7178" width="6.85546875" customWidth="1"/>
    <col min="7425" max="7425" width="68.42578125" customWidth="1"/>
    <col min="7426" max="7426" width="9.140625" customWidth="1"/>
    <col min="7427" max="7427" width="10" customWidth="1"/>
    <col min="7428" max="7428" width="15.7109375" customWidth="1"/>
    <col min="7429" max="7430" width="15.42578125" customWidth="1"/>
    <col min="7431" max="7431" width="16.140625" customWidth="1"/>
    <col min="7432" max="7434" width="6.85546875" customWidth="1"/>
    <col min="7681" max="7681" width="68.42578125" customWidth="1"/>
    <col min="7682" max="7682" width="9.140625" customWidth="1"/>
    <col min="7683" max="7683" width="10" customWidth="1"/>
    <col min="7684" max="7684" width="15.7109375" customWidth="1"/>
    <col min="7685" max="7686" width="15.42578125" customWidth="1"/>
    <col min="7687" max="7687" width="16.140625" customWidth="1"/>
    <col min="7688" max="7690" width="6.85546875" customWidth="1"/>
    <col min="7937" max="7937" width="68.42578125" customWidth="1"/>
    <col min="7938" max="7938" width="9.140625" customWidth="1"/>
    <col min="7939" max="7939" width="10" customWidth="1"/>
    <col min="7940" max="7940" width="15.7109375" customWidth="1"/>
    <col min="7941" max="7942" width="15.42578125" customWidth="1"/>
    <col min="7943" max="7943" width="16.140625" customWidth="1"/>
    <col min="7944" max="7946" width="6.85546875" customWidth="1"/>
    <col min="8193" max="8193" width="68.42578125" customWidth="1"/>
    <col min="8194" max="8194" width="9.140625" customWidth="1"/>
    <col min="8195" max="8195" width="10" customWidth="1"/>
    <col min="8196" max="8196" width="15.7109375" customWidth="1"/>
    <col min="8197" max="8198" width="15.42578125" customWidth="1"/>
    <col min="8199" max="8199" width="16.140625" customWidth="1"/>
    <col min="8200" max="8202" width="6.85546875" customWidth="1"/>
    <col min="8449" max="8449" width="68.42578125" customWidth="1"/>
    <col min="8450" max="8450" width="9.140625" customWidth="1"/>
    <col min="8451" max="8451" width="10" customWidth="1"/>
    <col min="8452" max="8452" width="15.7109375" customWidth="1"/>
    <col min="8453" max="8454" width="15.42578125" customWidth="1"/>
    <col min="8455" max="8455" width="16.140625" customWidth="1"/>
    <col min="8456" max="8458" width="6.85546875" customWidth="1"/>
    <col min="8705" max="8705" width="68.42578125" customWidth="1"/>
    <col min="8706" max="8706" width="9.140625" customWidth="1"/>
    <col min="8707" max="8707" width="10" customWidth="1"/>
    <col min="8708" max="8708" width="15.7109375" customWidth="1"/>
    <col min="8709" max="8710" width="15.42578125" customWidth="1"/>
    <col min="8711" max="8711" width="16.140625" customWidth="1"/>
    <col min="8712" max="8714" width="6.85546875" customWidth="1"/>
    <col min="8961" max="8961" width="68.42578125" customWidth="1"/>
    <col min="8962" max="8962" width="9.140625" customWidth="1"/>
    <col min="8963" max="8963" width="10" customWidth="1"/>
    <col min="8964" max="8964" width="15.7109375" customWidth="1"/>
    <col min="8965" max="8966" width="15.42578125" customWidth="1"/>
    <col min="8967" max="8967" width="16.140625" customWidth="1"/>
    <col min="8968" max="8970" width="6.85546875" customWidth="1"/>
    <col min="9217" max="9217" width="68.42578125" customWidth="1"/>
    <col min="9218" max="9218" width="9.140625" customWidth="1"/>
    <col min="9219" max="9219" width="10" customWidth="1"/>
    <col min="9220" max="9220" width="15.7109375" customWidth="1"/>
    <col min="9221" max="9222" width="15.42578125" customWidth="1"/>
    <col min="9223" max="9223" width="16.140625" customWidth="1"/>
    <col min="9224" max="9226" width="6.85546875" customWidth="1"/>
    <col min="9473" max="9473" width="68.42578125" customWidth="1"/>
    <col min="9474" max="9474" width="9.140625" customWidth="1"/>
    <col min="9475" max="9475" width="10" customWidth="1"/>
    <col min="9476" max="9476" width="15.7109375" customWidth="1"/>
    <col min="9477" max="9478" width="15.42578125" customWidth="1"/>
    <col min="9479" max="9479" width="16.140625" customWidth="1"/>
    <col min="9480" max="9482" width="6.85546875" customWidth="1"/>
    <col min="9729" max="9729" width="68.42578125" customWidth="1"/>
    <col min="9730" max="9730" width="9.140625" customWidth="1"/>
    <col min="9731" max="9731" width="10" customWidth="1"/>
    <col min="9732" max="9732" width="15.7109375" customWidth="1"/>
    <col min="9733" max="9734" width="15.42578125" customWidth="1"/>
    <col min="9735" max="9735" width="16.140625" customWidth="1"/>
    <col min="9736" max="9738" width="6.85546875" customWidth="1"/>
    <col min="9985" max="9985" width="68.42578125" customWidth="1"/>
    <col min="9986" max="9986" width="9.140625" customWidth="1"/>
    <col min="9987" max="9987" width="10" customWidth="1"/>
    <col min="9988" max="9988" width="15.7109375" customWidth="1"/>
    <col min="9989" max="9990" width="15.42578125" customWidth="1"/>
    <col min="9991" max="9991" width="16.140625" customWidth="1"/>
    <col min="9992" max="9994" width="6.85546875" customWidth="1"/>
    <col min="10241" max="10241" width="68.42578125" customWidth="1"/>
    <col min="10242" max="10242" width="9.140625" customWidth="1"/>
    <col min="10243" max="10243" width="10" customWidth="1"/>
    <col min="10244" max="10244" width="15.7109375" customWidth="1"/>
    <col min="10245" max="10246" width="15.42578125" customWidth="1"/>
    <col min="10247" max="10247" width="16.140625" customWidth="1"/>
    <col min="10248" max="10250" width="6.85546875" customWidth="1"/>
    <col min="10497" max="10497" width="68.42578125" customWidth="1"/>
    <col min="10498" max="10498" width="9.140625" customWidth="1"/>
    <col min="10499" max="10499" width="10" customWidth="1"/>
    <col min="10500" max="10500" width="15.7109375" customWidth="1"/>
    <col min="10501" max="10502" width="15.42578125" customWidth="1"/>
    <col min="10503" max="10503" width="16.140625" customWidth="1"/>
    <col min="10504" max="10506" width="6.85546875" customWidth="1"/>
    <col min="10753" max="10753" width="68.42578125" customWidth="1"/>
    <col min="10754" max="10754" width="9.140625" customWidth="1"/>
    <col min="10755" max="10755" width="10" customWidth="1"/>
    <col min="10756" max="10756" width="15.7109375" customWidth="1"/>
    <col min="10757" max="10758" width="15.42578125" customWidth="1"/>
    <col min="10759" max="10759" width="16.140625" customWidth="1"/>
    <col min="10760" max="10762" width="6.85546875" customWidth="1"/>
    <col min="11009" max="11009" width="68.42578125" customWidth="1"/>
    <col min="11010" max="11010" width="9.140625" customWidth="1"/>
    <col min="11011" max="11011" width="10" customWidth="1"/>
    <col min="11012" max="11012" width="15.7109375" customWidth="1"/>
    <col min="11013" max="11014" width="15.42578125" customWidth="1"/>
    <col min="11015" max="11015" width="16.140625" customWidth="1"/>
    <col min="11016" max="11018" width="6.85546875" customWidth="1"/>
    <col min="11265" max="11265" width="68.42578125" customWidth="1"/>
    <col min="11266" max="11266" width="9.140625" customWidth="1"/>
    <col min="11267" max="11267" width="10" customWidth="1"/>
    <col min="11268" max="11268" width="15.7109375" customWidth="1"/>
    <col min="11269" max="11270" width="15.42578125" customWidth="1"/>
    <col min="11271" max="11271" width="16.140625" customWidth="1"/>
    <col min="11272" max="11274" width="6.85546875" customWidth="1"/>
    <col min="11521" max="11521" width="68.42578125" customWidth="1"/>
    <col min="11522" max="11522" width="9.140625" customWidth="1"/>
    <col min="11523" max="11523" width="10" customWidth="1"/>
    <col min="11524" max="11524" width="15.7109375" customWidth="1"/>
    <col min="11525" max="11526" width="15.42578125" customWidth="1"/>
    <col min="11527" max="11527" width="16.140625" customWidth="1"/>
    <col min="11528" max="11530" width="6.85546875" customWidth="1"/>
    <col min="11777" max="11777" width="68.42578125" customWidth="1"/>
    <col min="11778" max="11778" width="9.140625" customWidth="1"/>
    <col min="11779" max="11779" width="10" customWidth="1"/>
    <col min="11780" max="11780" width="15.7109375" customWidth="1"/>
    <col min="11781" max="11782" width="15.42578125" customWidth="1"/>
    <col min="11783" max="11783" width="16.140625" customWidth="1"/>
    <col min="11784" max="11786" width="6.85546875" customWidth="1"/>
    <col min="12033" max="12033" width="68.42578125" customWidth="1"/>
    <col min="12034" max="12034" width="9.140625" customWidth="1"/>
    <col min="12035" max="12035" width="10" customWidth="1"/>
    <col min="12036" max="12036" width="15.7109375" customWidth="1"/>
    <col min="12037" max="12038" width="15.42578125" customWidth="1"/>
    <col min="12039" max="12039" width="16.140625" customWidth="1"/>
    <col min="12040" max="12042" width="6.85546875" customWidth="1"/>
    <col min="12289" max="12289" width="68.42578125" customWidth="1"/>
    <col min="12290" max="12290" width="9.140625" customWidth="1"/>
    <col min="12291" max="12291" width="10" customWidth="1"/>
    <col min="12292" max="12292" width="15.7109375" customWidth="1"/>
    <col min="12293" max="12294" width="15.42578125" customWidth="1"/>
    <col min="12295" max="12295" width="16.140625" customWidth="1"/>
    <col min="12296" max="12298" width="6.85546875" customWidth="1"/>
    <col min="12545" max="12545" width="68.42578125" customWidth="1"/>
    <col min="12546" max="12546" width="9.140625" customWidth="1"/>
    <col min="12547" max="12547" width="10" customWidth="1"/>
    <col min="12548" max="12548" width="15.7109375" customWidth="1"/>
    <col min="12549" max="12550" width="15.42578125" customWidth="1"/>
    <col min="12551" max="12551" width="16.140625" customWidth="1"/>
    <col min="12552" max="12554" width="6.85546875" customWidth="1"/>
    <col min="12801" max="12801" width="68.42578125" customWidth="1"/>
    <col min="12802" max="12802" width="9.140625" customWidth="1"/>
    <col min="12803" max="12803" width="10" customWidth="1"/>
    <col min="12804" max="12804" width="15.7109375" customWidth="1"/>
    <col min="12805" max="12806" width="15.42578125" customWidth="1"/>
    <col min="12807" max="12807" width="16.140625" customWidth="1"/>
    <col min="12808" max="12810" width="6.85546875" customWidth="1"/>
    <col min="13057" max="13057" width="68.42578125" customWidth="1"/>
    <col min="13058" max="13058" width="9.140625" customWidth="1"/>
    <col min="13059" max="13059" width="10" customWidth="1"/>
    <col min="13060" max="13060" width="15.7109375" customWidth="1"/>
    <col min="13061" max="13062" width="15.42578125" customWidth="1"/>
    <col min="13063" max="13063" width="16.140625" customWidth="1"/>
    <col min="13064" max="13066" width="6.85546875" customWidth="1"/>
    <col min="13313" max="13313" width="68.42578125" customWidth="1"/>
    <col min="13314" max="13314" width="9.140625" customWidth="1"/>
    <col min="13315" max="13315" width="10" customWidth="1"/>
    <col min="13316" max="13316" width="15.7109375" customWidth="1"/>
    <col min="13317" max="13318" width="15.42578125" customWidth="1"/>
    <col min="13319" max="13319" width="16.140625" customWidth="1"/>
    <col min="13320" max="13322" width="6.85546875" customWidth="1"/>
    <col min="13569" max="13569" width="68.42578125" customWidth="1"/>
    <col min="13570" max="13570" width="9.140625" customWidth="1"/>
    <col min="13571" max="13571" width="10" customWidth="1"/>
    <col min="13572" max="13572" width="15.7109375" customWidth="1"/>
    <col min="13573" max="13574" width="15.42578125" customWidth="1"/>
    <col min="13575" max="13575" width="16.140625" customWidth="1"/>
    <col min="13576" max="13578" width="6.85546875" customWidth="1"/>
    <col min="13825" max="13825" width="68.42578125" customWidth="1"/>
    <col min="13826" max="13826" width="9.140625" customWidth="1"/>
    <col min="13827" max="13827" width="10" customWidth="1"/>
    <col min="13828" max="13828" width="15.7109375" customWidth="1"/>
    <col min="13829" max="13830" width="15.42578125" customWidth="1"/>
    <col min="13831" max="13831" width="16.140625" customWidth="1"/>
    <col min="13832" max="13834" width="6.85546875" customWidth="1"/>
    <col min="14081" max="14081" width="68.42578125" customWidth="1"/>
    <col min="14082" max="14082" width="9.140625" customWidth="1"/>
    <col min="14083" max="14083" width="10" customWidth="1"/>
    <col min="14084" max="14084" width="15.7109375" customWidth="1"/>
    <col min="14085" max="14086" width="15.42578125" customWidth="1"/>
    <col min="14087" max="14087" width="16.140625" customWidth="1"/>
    <col min="14088" max="14090" width="6.85546875" customWidth="1"/>
    <col min="14337" max="14337" width="68.42578125" customWidth="1"/>
    <col min="14338" max="14338" width="9.140625" customWidth="1"/>
    <col min="14339" max="14339" width="10" customWidth="1"/>
    <col min="14340" max="14340" width="15.7109375" customWidth="1"/>
    <col min="14341" max="14342" width="15.42578125" customWidth="1"/>
    <col min="14343" max="14343" width="16.140625" customWidth="1"/>
    <col min="14344" max="14346" width="6.85546875" customWidth="1"/>
    <col min="14593" max="14593" width="68.42578125" customWidth="1"/>
    <col min="14594" max="14594" width="9.140625" customWidth="1"/>
    <col min="14595" max="14595" width="10" customWidth="1"/>
    <col min="14596" max="14596" width="15.7109375" customWidth="1"/>
    <col min="14597" max="14598" width="15.42578125" customWidth="1"/>
    <col min="14599" max="14599" width="16.140625" customWidth="1"/>
    <col min="14600" max="14602" width="6.85546875" customWidth="1"/>
    <col min="14849" max="14849" width="68.42578125" customWidth="1"/>
    <col min="14850" max="14850" width="9.140625" customWidth="1"/>
    <col min="14851" max="14851" width="10" customWidth="1"/>
    <col min="14852" max="14852" width="15.7109375" customWidth="1"/>
    <col min="14853" max="14854" width="15.42578125" customWidth="1"/>
    <col min="14855" max="14855" width="16.140625" customWidth="1"/>
    <col min="14856" max="14858" width="6.85546875" customWidth="1"/>
    <col min="15105" max="15105" width="68.42578125" customWidth="1"/>
    <col min="15106" max="15106" width="9.140625" customWidth="1"/>
    <col min="15107" max="15107" width="10" customWidth="1"/>
    <col min="15108" max="15108" width="15.7109375" customWidth="1"/>
    <col min="15109" max="15110" width="15.42578125" customWidth="1"/>
    <col min="15111" max="15111" width="16.140625" customWidth="1"/>
    <col min="15112" max="15114" width="6.85546875" customWidth="1"/>
    <col min="15361" max="15361" width="68.42578125" customWidth="1"/>
    <col min="15362" max="15362" width="9.140625" customWidth="1"/>
    <col min="15363" max="15363" width="10" customWidth="1"/>
    <col min="15364" max="15364" width="15.7109375" customWidth="1"/>
    <col min="15365" max="15366" width="15.42578125" customWidth="1"/>
    <col min="15367" max="15367" width="16.140625" customWidth="1"/>
    <col min="15368" max="15370" width="6.85546875" customWidth="1"/>
    <col min="15617" max="15617" width="68.42578125" customWidth="1"/>
    <col min="15618" max="15618" width="9.140625" customWidth="1"/>
    <col min="15619" max="15619" width="10" customWidth="1"/>
    <col min="15620" max="15620" width="15.7109375" customWidth="1"/>
    <col min="15621" max="15622" width="15.42578125" customWidth="1"/>
    <col min="15623" max="15623" width="16.140625" customWidth="1"/>
    <col min="15624" max="15626" width="6.85546875" customWidth="1"/>
    <col min="15873" max="15873" width="68.42578125" customWidth="1"/>
    <col min="15874" max="15874" width="9.140625" customWidth="1"/>
    <col min="15875" max="15875" width="10" customWidth="1"/>
    <col min="15876" max="15876" width="15.7109375" customWidth="1"/>
    <col min="15877" max="15878" width="15.42578125" customWidth="1"/>
    <col min="15879" max="15879" width="16.140625" customWidth="1"/>
    <col min="15880" max="15882" width="6.85546875" customWidth="1"/>
    <col min="16129" max="16129" width="68.42578125" customWidth="1"/>
    <col min="16130" max="16130" width="9.140625" customWidth="1"/>
    <col min="16131" max="16131" width="10" customWidth="1"/>
    <col min="16132" max="16132" width="15.7109375" customWidth="1"/>
    <col min="16133" max="16134" width="15.42578125" customWidth="1"/>
    <col min="16135" max="16135" width="16.140625" customWidth="1"/>
    <col min="16136" max="16138" width="6.85546875" customWidth="1"/>
  </cols>
  <sheetData>
    <row r="1" spans="1:10" ht="15" customHeight="1">
      <c r="A1" s="574" t="s">
        <v>884</v>
      </c>
      <c r="B1" s="574" t="s">
        <v>885</v>
      </c>
      <c r="C1" s="574" t="s">
        <v>886</v>
      </c>
      <c r="D1" s="574" t="s">
        <v>887</v>
      </c>
      <c r="E1" s="574"/>
      <c r="F1" s="574" t="s">
        <v>888</v>
      </c>
      <c r="G1" s="574"/>
      <c r="H1" s="482"/>
      <c r="I1" s="482"/>
      <c r="J1" s="482"/>
    </row>
    <row r="2" spans="1:10" ht="15" customHeight="1">
      <c r="A2" s="574"/>
      <c r="B2" s="574"/>
      <c r="C2" s="574"/>
      <c r="D2" s="483" t="s">
        <v>889</v>
      </c>
      <c r="E2" s="483" t="s">
        <v>890</v>
      </c>
      <c r="F2" s="483" t="s">
        <v>889</v>
      </c>
      <c r="G2" s="483" t="s">
        <v>890</v>
      </c>
      <c r="H2" s="482"/>
      <c r="I2" s="482"/>
      <c r="J2" s="482"/>
    </row>
    <row r="3" spans="1:10" ht="15" customHeight="1">
      <c r="A3" s="484" t="s">
        <v>891</v>
      </c>
      <c r="B3" s="485" t="s">
        <v>16</v>
      </c>
      <c r="C3" s="485" t="s">
        <v>892</v>
      </c>
      <c r="D3" s="485">
        <f>+VLOOKUP(B3,BCThuNhap_06203!$B$18:$G$73,3,0)</f>
        <v>-530784065</v>
      </c>
      <c r="E3" s="485">
        <f>+VLOOKUP(B3,BCThuNhap_06203!$B$18:$G$73,4,0)</f>
        <v>548726003</v>
      </c>
      <c r="F3" s="485">
        <f>+VLOOKUP(B3,BCThuNhap_06203!$B$18:$G$73,5,0)</f>
        <v>263148560</v>
      </c>
      <c r="G3" s="485">
        <f>+VLOOKUP(B3,BCThuNhap_06203!$B$18:$G$73,6,0)</f>
        <v>3815857669</v>
      </c>
      <c r="H3" s="482"/>
      <c r="I3" s="482"/>
      <c r="J3" s="482"/>
    </row>
    <row r="4" spans="1:10" ht="15" customHeight="1">
      <c r="A4" s="485" t="s">
        <v>893</v>
      </c>
      <c r="B4" s="485" t="s">
        <v>17</v>
      </c>
      <c r="C4" s="485" t="s">
        <v>892</v>
      </c>
      <c r="D4" s="485">
        <f>+VLOOKUP(B4,BCThuNhap_06203!$B$18:$G$73,3,0)</f>
        <v>334946294</v>
      </c>
      <c r="E4" s="485">
        <f>+VLOOKUP(B4,BCThuNhap_06203!$B$18:$G$73,4,0)</f>
        <v>3348066789</v>
      </c>
      <c r="F4" s="485">
        <f>+VLOOKUP(B4,BCThuNhap_06203!$B$18:$G$73,5,0)</f>
        <v>354556710</v>
      </c>
      <c r="G4" s="485">
        <f>+VLOOKUP(B4,BCThuNhap_06203!$B$18:$G$73,6,0)</f>
        <v>2599274399</v>
      </c>
      <c r="H4" s="482"/>
      <c r="I4" s="482"/>
      <c r="J4" s="482"/>
    </row>
    <row r="5" spans="1:10" ht="15" customHeight="1">
      <c r="A5" s="485" t="s">
        <v>894</v>
      </c>
      <c r="B5" s="485" t="s">
        <v>18</v>
      </c>
      <c r="C5" s="485" t="s">
        <v>892</v>
      </c>
      <c r="D5" s="485">
        <f>+VLOOKUP(B5,BCThuNhap_06203!$B$18:$G$73,3,0)</f>
        <v>2797897</v>
      </c>
      <c r="E5" s="485">
        <f>+VLOOKUP(B5,BCThuNhap_06203!$B$18:$G$73,4,0)</f>
        <v>23264710</v>
      </c>
      <c r="F5" s="485">
        <f>+VLOOKUP(B5,BCThuNhap_06203!$B$18:$G$73,5,0)</f>
        <v>2589348</v>
      </c>
      <c r="G5" s="485">
        <f>+VLOOKUP(B5,BCThuNhap_06203!$B$18:$G$73,6,0)</f>
        <v>395737132</v>
      </c>
      <c r="H5" s="482"/>
      <c r="I5" s="482"/>
      <c r="J5" s="482"/>
    </row>
    <row r="6" spans="1:10" ht="15" customHeight="1">
      <c r="A6" s="485" t="s">
        <v>895</v>
      </c>
      <c r="B6" s="485" t="s">
        <v>27</v>
      </c>
      <c r="C6" s="485" t="s">
        <v>892</v>
      </c>
      <c r="D6" s="485">
        <f>+VLOOKUP(B6,BCThuNhap_06203!$B$18:$G$73,3,0)</f>
        <v>0</v>
      </c>
      <c r="E6" s="485">
        <f>+VLOOKUP(B6,BCThuNhap_06203!$B$18:$G$73,4,0)</f>
        <v>176139983</v>
      </c>
      <c r="F6" s="485">
        <f>+VLOOKUP(B6,BCThuNhap_06203!$B$18:$G$73,5,0)</f>
        <v>10600000</v>
      </c>
      <c r="G6" s="485">
        <f>+VLOOKUP(B6,BCThuNhap_06203!$B$18:$G$73,6,0)</f>
        <v>328704732</v>
      </c>
      <c r="H6" s="482"/>
      <c r="I6" s="482"/>
      <c r="J6" s="482"/>
    </row>
    <row r="7" spans="1:10" ht="15" customHeight="1">
      <c r="A7" s="485" t="s">
        <v>896</v>
      </c>
      <c r="B7" s="485" t="s">
        <v>28</v>
      </c>
      <c r="C7" s="485" t="s">
        <v>892</v>
      </c>
      <c r="D7" s="485">
        <f>+VLOOKUP(B7,BCThuNhap_06203!$B$18:$G$73,3,0)</f>
        <v>-868528256</v>
      </c>
      <c r="E7" s="485">
        <f>+VLOOKUP(B7,BCThuNhap_06203!$B$18:$G$73,4,0)</f>
        <v>-2998745479</v>
      </c>
      <c r="F7" s="485">
        <f>+VLOOKUP(B7,BCThuNhap_06203!$B$18:$G$73,5,0)</f>
        <v>-104597498</v>
      </c>
      <c r="G7" s="485">
        <f>+VLOOKUP(B7,BCThuNhap_06203!$B$18:$G$73,6,0)</f>
        <v>492141406</v>
      </c>
      <c r="H7" s="482"/>
      <c r="I7" s="482"/>
      <c r="J7" s="482"/>
    </row>
    <row r="8" spans="1:10" ht="15" customHeight="1">
      <c r="A8" s="485" t="s">
        <v>897</v>
      </c>
      <c r="B8" s="485" t="s">
        <v>29</v>
      </c>
      <c r="C8" s="485" t="s">
        <v>892</v>
      </c>
      <c r="D8" s="485">
        <f>+VLOOKUP(B8,BCThuNhap_06203!$B$18:$G$73,3,0)</f>
        <v>0</v>
      </c>
      <c r="E8" s="485">
        <f>+VLOOKUP(B8,BCThuNhap_06203!$B$18:$G$73,4,0)</f>
        <v>0</v>
      </c>
      <c r="F8" s="485">
        <f>+VLOOKUP(B8,BCThuNhap_06203!$B$18:$G$73,5,0)</f>
        <v>0</v>
      </c>
      <c r="G8" s="485">
        <f>+VLOOKUP(B8,BCThuNhap_06203!$B$18:$G$73,6,0)</f>
        <v>0</v>
      </c>
      <c r="H8" s="482"/>
      <c r="I8" s="482"/>
      <c r="J8" s="482"/>
    </row>
    <row r="9" spans="1:10" ht="15" customHeight="1">
      <c r="A9" s="485" t="s">
        <v>898</v>
      </c>
      <c r="B9" s="485" t="s">
        <v>30</v>
      </c>
      <c r="C9" s="485" t="s">
        <v>892</v>
      </c>
      <c r="D9" s="485">
        <f>+VLOOKUP(B9,BCThuNhap_06203!$B$18:$G$73,3,0)</f>
        <v>0</v>
      </c>
      <c r="E9" s="485">
        <f>+VLOOKUP(B9,BCThuNhap_06203!$B$18:$G$73,4,0)</f>
        <v>0</v>
      </c>
      <c r="F9" s="485">
        <f>+VLOOKUP(B9,BCThuNhap_06203!$B$18:$G$73,5,0)</f>
        <v>0</v>
      </c>
      <c r="G9" s="485">
        <f>+VLOOKUP(B9,BCThuNhap_06203!$B$18:$G$73,6,0)</f>
        <v>0</v>
      </c>
      <c r="H9" s="482"/>
      <c r="I9" s="482"/>
      <c r="J9" s="482"/>
    </row>
    <row r="10" spans="1:10" ht="15" customHeight="1">
      <c r="A10" s="485" t="s">
        <v>899</v>
      </c>
      <c r="B10" s="485" t="s">
        <v>31</v>
      </c>
      <c r="C10" s="485" t="s">
        <v>892</v>
      </c>
      <c r="D10" s="485">
        <f>+VLOOKUP(B10,BCThuNhap_06203!$B$18:$G$73,3,0)</f>
        <v>0</v>
      </c>
      <c r="E10" s="485">
        <f>+VLOOKUP(B10,BCThuNhap_06203!$B$18:$G$73,4,0)</f>
        <v>0</v>
      </c>
      <c r="F10" s="485">
        <f>+VLOOKUP(B10,BCThuNhap_06203!$B$18:$G$73,5,0)</f>
        <v>0</v>
      </c>
      <c r="G10" s="485">
        <f>+VLOOKUP(B10,BCThuNhap_06203!$B$18:$G$73,6,0)</f>
        <v>0</v>
      </c>
      <c r="H10" s="482"/>
      <c r="I10" s="482"/>
      <c r="J10" s="482"/>
    </row>
    <row r="11" spans="1:10" ht="15" customHeight="1">
      <c r="A11" s="485" t="s">
        <v>900</v>
      </c>
      <c r="B11" s="485" t="s">
        <v>32</v>
      </c>
      <c r="C11" s="485" t="s">
        <v>892</v>
      </c>
      <c r="D11" s="485">
        <f>+VLOOKUP(B11,BCThuNhap_06203!$B$18:$G$73,3,0)</f>
        <v>0</v>
      </c>
      <c r="E11" s="485">
        <f>+VLOOKUP(B11,BCThuNhap_06203!$B$18:$G$73,4,0)</f>
        <v>0</v>
      </c>
      <c r="F11" s="485">
        <f>+VLOOKUP(B11,BCThuNhap_06203!$B$18:$G$73,5,0)</f>
        <v>0</v>
      </c>
      <c r="G11" s="485">
        <f>+VLOOKUP(B11,BCThuNhap_06203!$B$18:$G$73,6,0)</f>
        <v>0</v>
      </c>
      <c r="H11" s="482"/>
      <c r="I11" s="482"/>
      <c r="J11" s="482"/>
    </row>
    <row r="12" spans="1:10" ht="15" customHeight="1">
      <c r="A12" s="484" t="s">
        <v>901</v>
      </c>
      <c r="B12" s="485" t="s">
        <v>26</v>
      </c>
      <c r="C12" s="485" t="s">
        <v>892</v>
      </c>
      <c r="D12" s="485">
        <f>+VLOOKUP(B12,BCThuNhap_06203!$B$18:$G$73,3,0)</f>
        <v>0</v>
      </c>
      <c r="E12" s="485">
        <f>+VLOOKUP(B12,BCThuNhap_06203!$B$18:$G$73,4,0)</f>
        <v>3362863</v>
      </c>
      <c r="F12" s="485">
        <f>+VLOOKUP(B12,BCThuNhap_06203!$B$18:$G$73,5,0)</f>
        <v>4617000</v>
      </c>
      <c r="G12" s="485">
        <f>+VLOOKUP(B12,BCThuNhap_06203!$B$18:$G$73,6,0)</f>
        <v>54459925</v>
      </c>
      <c r="H12" s="482"/>
      <c r="I12" s="482"/>
      <c r="J12" s="482"/>
    </row>
    <row r="13" spans="1:10" ht="15" customHeight="1">
      <c r="A13" s="485" t="s">
        <v>902</v>
      </c>
      <c r="B13" s="485" t="s">
        <v>25</v>
      </c>
      <c r="C13" s="485" t="s">
        <v>892</v>
      </c>
      <c r="D13" s="485">
        <f>+VLOOKUP(B13,BCThuNhap_06203!$B$18:$G$73,3,0)</f>
        <v>0</v>
      </c>
      <c r="E13" s="485">
        <f>+VLOOKUP(B13,BCThuNhap_06203!$B$18:$G$73,4,0)</f>
        <v>3362863</v>
      </c>
      <c r="F13" s="485">
        <f>+VLOOKUP(B13,BCThuNhap_06203!$B$18:$G$73,5,0)</f>
        <v>4617000</v>
      </c>
      <c r="G13" s="485">
        <f>+VLOOKUP(B13,BCThuNhap_06203!$B$18:$G$73,6,0)</f>
        <v>54459925</v>
      </c>
      <c r="H13" s="482"/>
      <c r="I13" s="482"/>
      <c r="J13" s="482"/>
    </row>
    <row r="14" spans="1:10" ht="15" customHeight="1">
      <c r="A14" s="485" t="s">
        <v>903</v>
      </c>
      <c r="B14" s="485" t="s">
        <v>24</v>
      </c>
      <c r="C14" s="485" t="s">
        <v>892</v>
      </c>
      <c r="D14" s="485">
        <f>+VLOOKUP(B14,BCThuNhap_06203!$B$18:$G$73,3,0)</f>
        <v>0</v>
      </c>
      <c r="E14" s="485">
        <f>+VLOOKUP(B14,BCThuNhap_06203!$B$18:$G$73,4,0)</f>
        <v>0</v>
      </c>
      <c r="F14" s="485">
        <f>+VLOOKUP(B14,BCThuNhap_06203!$B$18:$G$73,5,0)</f>
        <v>0</v>
      </c>
      <c r="G14" s="485">
        <f>+VLOOKUP(B14,BCThuNhap_06203!$B$18:$G$73,6,0)</f>
        <v>0</v>
      </c>
      <c r="H14" s="482"/>
      <c r="I14" s="482"/>
      <c r="J14" s="482"/>
    </row>
    <row r="15" spans="1:10" ht="15" customHeight="1">
      <c r="A15" s="485" t="s">
        <v>904</v>
      </c>
      <c r="B15" s="485" t="s">
        <v>23</v>
      </c>
      <c r="C15" s="485" t="s">
        <v>892</v>
      </c>
      <c r="D15" s="485">
        <f>+VLOOKUP(B15,BCThuNhap_06203!$B$18:$G$73,3,0)</f>
        <v>0</v>
      </c>
      <c r="E15" s="485">
        <f>+VLOOKUP(B15,BCThuNhap_06203!$B$18:$G$73,4,0)</f>
        <v>0</v>
      </c>
      <c r="F15" s="485">
        <f>+VLOOKUP(B15,BCThuNhap_06203!$B$18:$G$73,5,0)</f>
        <v>0</v>
      </c>
      <c r="G15" s="485">
        <f>+VLOOKUP(B15,BCThuNhap_06203!$B$18:$G$73,6,0)</f>
        <v>0</v>
      </c>
      <c r="H15" s="482"/>
      <c r="I15" s="482"/>
      <c r="J15" s="482"/>
    </row>
    <row r="16" spans="1:10" ht="15" customHeight="1">
      <c r="A16" s="485" t="s">
        <v>905</v>
      </c>
      <c r="B16" s="485" t="s">
        <v>22</v>
      </c>
      <c r="C16" s="485" t="s">
        <v>892</v>
      </c>
      <c r="D16" s="485">
        <f>+VLOOKUP(B16,BCThuNhap_06203!$B$18:$G$73,3,0)</f>
        <v>0</v>
      </c>
      <c r="E16" s="485">
        <f>+VLOOKUP(B16,BCThuNhap_06203!$B$18:$G$73,4,0)</f>
        <v>0</v>
      </c>
      <c r="F16" s="485">
        <f>+VLOOKUP(B16,BCThuNhap_06203!$B$18:$G$73,5,0)</f>
        <v>0</v>
      </c>
      <c r="G16" s="485">
        <f>+VLOOKUP(B16,BCThuNhap_06203!$B$18:$G$73,6,0)</f>
        <v>0</v>
      </c>
      <c r="H16" s="482"/>
      <c r="I16" s="482"/>
      <c r="J16" s="482"/>
    </row>
    <row r="17" spans="1:10" ht="15" customHeight="1">
      <c r="A17" s="485" t="s">
        <v>906</v>
      </c>
      <c r="B17" s="485" t="s">
        <v>33</v>
      </c>
      <c r="C17" s="485" t="s">
        <v>892</v>
      </c>
      <c r="D17" s="485">
        <f>+VLOOKUP(B17,BCThuNhap_06203!$B$18:$G$73,3,0)</f>
        <v>0</v>
      </c>
      <c r="E17" s="485">
        <f>+VLOOKUP(B17,BCThuNhap_06203!$B$18:$G$73,4,0)</f>
        <v>0</v>
      </c>
      <c r="F17" s="485">
        <f>+VLOOKUP(B17,BCThuNhap_06203!$B$18:$G$73,5,0)</f>
        <v>0</v>
      </c>
      <c r="G17" s="485">
        <f>+VLOOKUP(B17,BCThuNhap_06203!$B$18:$G$73,6,0)</f>
        <v>0</v>
      </c>
      <c r="H17" s="482"/>
      <c r="I17" s="482"/>
      <c r="J17" s="482"/>
    </row>
    <row r="18" spans="1:10" ht="15" customHeight="1">
      <c r="A18" s="484" t="s">
        <v>907</v>
      </c>
      <c r="B18" s="485" t="s">
        <v>34</v>
      </c>
      <c r="C18" s="485" t="s">
        <v>892</v>
      </c>
      <c r="D18" s="485">
        <f>+VLOOKUP(B18,BCThuNhap_06203!$B$18:$G$73,3,0)</f>
        <v>109763072</v>
      </c>
      <c r="E18" s="485">
        <f>+VLOOKUP(B18,BCThuNhap_06203!$B$18:$G$73,4,0)</f>
        <v>998360963</v>
      </c>
      <c r="F18" s="485">
        <f>+VLOOKUP(B18,BCThuNhap_06203!$B$18:$G$73,5,0)</f>
        <v>109459158</v>
      </c>
      <c r="G18" s="485">
        <f>+VLOOKUP(B18,BCThuNhap_06203!$B$18:$G$73,6,0)</f>
        <v>976059347</v>
      </c>
      <c r="H18" s="482"/>
      <c r="I18" s="482"/>
      <c r="J18" s="482"/>
    </row>
    <row r="19" spans="1:10" ht="15" customHeight="1">
      <c r="A19" s="485" t="s">
        <v>908</v>
      </c>
      <c r="B19" s="485" t="s">
        <v>35</v>
      </c>
      <c r="C19" s="485" t="s">
        <v>892</v>
      </c>
      <c r="D19" s="485">
        <f>+VLOOKUP(B19,BCThuNhap_06203!$B$18:$G$73,3,0)</f>
        <v>42242125</v>
      </c>
      <c r="E19" s="485">
        <f>+VLOOKUP(B19,BCThuNhap_06203!$B$18:$G$73,4,0)</f>
        <v>386711953</v>
      </c>
      <c r="F19" s="485">
        <f>+VLOOKUP(B19,BCThuNhap_06203!$B$18:$G$73,5,0)</f>
        <v>41556773</v>
      </c>
      <c r="G19" s="485">
        <f>+VLOOKUP(B19,BCThuNhap_06203!$B$18:$G$73,6,0)</f>
        <v>371267685</v>
      </c>
      <c r="H19" s="482"/>
      <c r="I19" s="482"/>
      <c r="J19" s="482"/>
    </row>
    <row r="20" spans="1:10" ht="15" customHeight="1">
      <c r="A20" s="485" t="s">
        <v>909</v>
      </c>
      <c r="B20" s="485" t="s">
        <v>37</v>
      </c>
      <c r="C20" s="485" t="s">
        <v>892</v>
      </c>
      <c r="D20" s="485">
        <f>+VLOOKUP(B20,BCThuNhap_06203!$B$18:$G$73,3,0)</f>
        <v>15188227</v>
      </c>
      <c r="E20" s="485">
        <f>+VLOOKUP(B20,BCThuNhap_06203!$B$18:$G$73,4,0)</f>
        <v>137224152</v>
      </c>
      <c r="F20" s="485">
        <f>+VLOOKUP(B20,BCThuNhap_06203!$B$18:$G$73,5,0)</f>
        <v>16078579</v>
      </c>
      <c r="G20" s="485">
        <f>+VLOOKUP(B20,BCThuNhap_06203!$B$18:$G$73,6,0)</f>
        <v>140665020</v>
      </c>
      <c r="H20" s="482"/>
      <c r="I20" s="482"/>
      <c r="J20" s="482"/>
    </row>
    <row r="21" spans="1:10" ht="15" customHeight="1">
      <c r="A21" s="485" t="s">
        <v>910</v>
      </c>
      <c r="B21" s="485" t="s">
        <v>38</v>
      </c>
      <c r="C21" s="485" t="s">
        <v>892</v>
      </c>
      <c r="D21" s="485">
        <f>+VLOOKUP(B21,BCThuNhap_06203!$B$18:$G$73,3,0)</f>
        <v>5500000</v>
      </c>
      <c r="E21" s="485">
        <f>+VLOOKUP(B21,BCThuNhap_06203!$B$18:$G$73,4,0)</f>
        <v>49500000</v>
      </c>
      <c r="F21" s="485">
        <f>+VLOOKUP(B21,BCThuNhap_06203!$B$18:$G$73,5,0)</f>
        <v>5500000</v>
      </c>
      <c r="G21" s="485">
        <f>+VLOOKUP(B21,BCThuNhap_06203!$B$18:$G$73,6,0)</f>
        <v>49500000</v>
      </c>
      <c r="H21" s="482"/>
      <c r="I21" s="482"/>
      <c r="J21" s="482"/>
    </row>
    <row r="22" spans="1:10" ht="15" customHeight="1">
      <c r="A22" s="485" t="s">
        <v>911</v>
      </c>
      <c r="B22" s="485" t="s">
        <v>39</v>
      </c>
      <c r="C22" s="485" t="s">
        <v>892</v>
      </c>
      <c r="D22" s="485">
        <f>+VLOOKUP(B22,BCThuNhap_06203!$B$18:$G$73,3,0)</f>
        <v>16500000</v>
      </c>
      <c r="E22" s="485">
        <f>+VLOOKUP(B22,BCThuNhap_06203!$B$18:$G$73,4,0)</f>
        <v>148500000</v>
      </c>
      <c r="F22" s="485">
        <f>+VLOOKUP(B22,BCThuNhap_06203!$B$18:$G$73,5,0)</f>
        <v>16500000</v>
      </c>
      <c r="G22" s="485">
        <f>+VLOOKUP(B22,BCThuNhap_06203!$B$18:$G$73,6,0)</f>
        <v>148500000</v>
      </c>
      <c r="H22" s="482"/>
      <c r="I22" s="482"/>
      <c r="J22" s="482"/>
    </row>
    <row r="23" spans="1:10" ht="15" customHeight="1">
      <c r="A23" s="485" t="s">
        <v>912</v>
      </c>
      <c r="B23" s="485" t="s">
        <v>40</v>
      </c>
      <c r="C23" s="485" t="s">
        <v>892</v>
      </c>
      <c r="D23" s="485">
        <f>+VLOOKUP(B23,BCThuNhap_06203!$B$18:$G$73,3,0)</f>
        <v>13200000</v>
      </c>
      <c r="E23" s="485">
        <f>+VLOOKUP(B23,BCThuNhap_06203!$B$18:$G$73,4,0)</f>
        <v>118800000</v>
      </c>
      <c r="F23" s="485">
        <f>+VLOOKUP(B23,BCThuNhap_06203!$B$18:$G$73,5,0)</f>
        <v>13200000</v>
      </c>
      <c r="G23" s="485">
        <f>+VLOOKUP(B23,BCThuNhap_06203!$B$18:$G$73,6,0)</f>
        <v>118800000</v>
      </c>
      <c r="H23" s="482"/>
      <c r="I23" s="482"/>
      <c r="J23" s="482"/>
    </row>
    <row r="24" spans="1:10" ht="15" customHeight="1">
      <c r="A24" s="485" t="s">
        <v>913</v>
      </c>
      <c r="B24" s="485" t="s">
        <v>41</v>
      </c>
      <c r="C24" s="485" t="s">
        <v>892</v>
      </c>
      <c r="D24" s="485">
        <f>+VLOOKUP(B24,BCThuNhap_06203!$B$18:$G$73,3,0)</f>
        <v>0</v>
      </c>
      <c r="E24" s="485">
        <f>+VLOOKUP(B24,BCThuNhap_06203!$B$18:$G$73,4,0)</f>
        <v>0</v>
      </c>
      <c r="F24" s="485">
        <f>+VLOOKUP(B24,BCThuNhap_06203!$B$18:$G$73,5,0)</f>
        <v>0</v>
      </c>
      <c r="G24" s="485">
        <f>+VLOOKUP(B24,BCThuNhap_06203!$B$18:$G$73,6,0)</f>
        <v>0</v>
      </c>
      <c r="H24" s="482"/>
      <c r="I24" s="482"/>
      <c r="J24" s="482"/>
    </row>
    <row r="25" spans="1:10" ht="15" customHeight="1">
      <c r="A25" s="485" t="s">
        <v>914</v>
      </c>
      <c r="B25" s="485" t="s">
        <v>42</v>
      </c>
      <c r="C25" s="485" t="s">
        <v>892</v>
      </c>
      <c r="D25" s="485">
        <f>+VLOOKUP(B25,BCThuNhap_06203!$B$18:$G$73,3,0)</f>
        <v>0</v>
      </c>
      <c r="E25" s="485">
        <f>+VLOOKUP(B25,BCThuNhap_06203!$B$18:$G$73,4,0)</f>
        <v>0</v>
      </c>
      <c r="F25" s="485">
        <f>+VLOOKUP(B25,BCThuNhap_06203!$B$18:$G$73,5,0)</f>
        <v>0</v>
      </c>
      <c r="G25" s="485">
        <f>+VLOOKUP(B25,BCThuNhap_06203!$B$18:$G$73,6,0)</f>
        <v>0</v>
      </c>
      <c r="H25" s="482"/>
      <c r="I25" s="482"/>
      <c r="J25" s="482"/>
    </row>
    <row r="26" spans="1:10" ht="15" customHeight="1">
      <c r="A26" s="485" t="s">
        <v>915</v>
      </c>
      <c r="B26" s="485" t="s">
        <v>43</v>
      </c>
      <c r="C26" s="485" t="s">
        <v>892</v>
      </c>
      <c r="D26" s="485">
        <f>+VLOOKUP(B26,BCThuNhap_06203!$B$18:$G$73,3,0)</f>
        <v>11539735</v>
      </c>
      <c r="E26" s="485">
        <f>+VLOOKUP(B26,BCThuNhap_06203!$B$18:$G$73,4,0)</f>
        <v>105011586</v>
      </c>
      <c r="F26" s="485">
        <f>+VLOOKUP(B26,BCThuNhap_06203!$B$18:$G$73,5,0)</f>
        <v>11971560</v>
      </c>
      <c r="G26" s="485">
        <f>+VLOOKUP(B26,BCThuNhap_06203!$B$18:$G$73,6,0)</f>
        <v>103687176</v>
      </c>
      <c r="H26" s="482"/>
      <c r="I26" s="482"/>
      <c r="J26" s="482"/>
    </row>
    <row r="27" spans="1:10" ht="15" customHeight="1">
      <c r="A27" s="485" t="s">
        <v>916</v>
      </c>
      <c r="B27" s="485" t="s">
        <v>44</v>
      </c>
      <c r="C27" s="485" t="s">
        <v>892</v>
      </c>
      <c r="D27" s="485">
        <f>+VLOOKUP(B27,BCThuNhap_06203!$B$18:$G$73,3,0)</f>
        <v>0</v>
      </c>
      <c r="E27" s="485">
        <f>+VLOOKUP(B27,BCThuNhap_06203!$B$18:$G$73,4,0)</f>
        <v>0</v>
      </c>
      <c r="F27" s="485">
        <f>+VLOOKUP(B27,BCThuNhap_06203!$B$18:$G$73,5,0)</f>
        <v>0</v>
      </c>
      <c r="G27" s="485">
        <f>+VLOOKUP(B27,BCThuNhap_06203!$B$18:$G$73,6,0)</f>
        <v>0</v>
      </c>
      <c r="H27" s="482"/>
      <c r="I27" s="482"/>
      <c r="J27" s="482"/>
    </row>
    <row r="28" spans="1:10" ht="15" customHeight="1">
      <c r="A28" s="485" t="s">
        <v>917</v>
      </c>
      <c r="B28" s="485" t="s">
        <v>36</v>
      </c>
      <c r="C28" s="485" t="s">
        <v>892</v>
      </c>
      <c r="D28" s="485">
        <f>+VLOOKUP(B28,BCThuNhap_06203!$B$18:$G$73,3,0)</f>
        <v>5592985</v>
      </c>
      <c r="E28" s="485">
        <f>+VLOOKUP(B28,BCThuNhap_06203!$B$18:$G$73,4,0)</f>
        <v>52613272</v>
      </c>
      <c r="F28" s="485">
        <f>+VLOOKUP(B28,BCThuNhap_06203!$B$18:$G$73,5,0)</f>
        <v>4652246</v>
      </c>
      <c r="G28" s="485">
        <f>+VLOOKUP(B28,BCThuNhap_06203!$B$18:$G$73,6,0)</f>
        <v>43639466</v>
      </c>
      <c r="H28" s="482"/>
      <c r="I28" s="482"/>
      <c r="J28" s="482"/>
    </row>
    <row r="29" spans="1:10" ht="15" customHeight="1">
      <c r="A29" s="484" t="s">
        <v>918</v>
      </c>
      <c r="B29" s="485" t="s">
        <v>45</v>
      </c>
      <c r="C29" s="485" t="s">
        <v>892</v>
      </c>
      <c r="D29" s="485">
        <f>+VLOOKUP(B29,BCThuNhap_06203!$B$18:$G$73,3,0)</f>
        <v>-640547137</v>
      </c>
      <c r="E29" s="485">
        <f>+VLOOKUP(B29,BCThuNhap_06203!$B$18:$G$73,4,0)</f>
        <v>-452997823</v>
      </c>
      <c r="F29" s="485">
        <f>+VLOOKUP(B29,BCThuNhap_06203!$B$18:$G$73,5,0)</f>
        <v>149072402</v>
      </c>
      <c r="G29" s="485">
        <f>+VLOOKUP(B29,BCThuNhap_06203!$B$18:$G$73,6,0)</f>
        <v>2785338397</v>
      </c>
      <c r="H29" s="482"/>
      <c r="I29" s="482"/>
      <c r="J29" s="482"/>
    </row>
    <row r="30" spans="1:10" ht="15" customHeight="1">
      <c r="A30" s="484" t="s">
        <v>919</v>
      </c>
      <c r="B30" s="485" t="s">
        <v>46</v>
      </c>
      <c r="C30" s="485" t="s">
        <v>892</v>
      </c>
      <c r="D30" s="485">
        <f>+VLOOKUP(B30,BCThuNhap_06203!$B$18:$G$73,3,0)</f>
        <v>0</v>
      </c>
      <c r="E30" s="485">
        <f>+VLOOKUP(B30,BCThuNhap_06203!$B$18:$G$73,4,0)</f>
        <v>0</v>
      </c>
      <c r="F30" s="485">
        <f>+VLOOKUP(B30,BCThuNhap_06203!$B$18:$G$73,5,0)</f>
        <v>0</v>
      </c>
      <c r="G30" s="485">
        <f>+VLOOKUP(B30,BCThuNhap_06203!$B$18:$G$73,6,0)</f>
        <v>0</v>
      </c>
      <c r="H30" s="482"/>
      <c r="I30" s="482"/>
      <c r="J30" s="482"/>
    </row>
    <row r="31" spans="1:10" ht="15" customHeight="1">
      <c r="A31" s="485" t="s">
        <v>920</v>
      </c>
      <c r="B31" s="485" t="s">
        <v>47</v>
      </c>
      <c r="C31" s="485" t="s">
        <v>892</v>
      </c>
      <c r="D31" s="485">
        <f>+VLOOKUP(B31,BCThuNhap_06203!$B$18:$G$73,3,0)</f>
        <v>0</v>
      </c>
      <c r="E31" s="485">
        <f>+VLOOKUP(B31,BCThuNhap_06203!$B$18:$G$73,4,0)</f>
        <v>0</v>
      </c>
      <c r="F31" s="485">
        <f>+VLOOKUP(B31,BCThuNhap_06203!$B$18:$G$73,5,0)</f>
        <v>0</v>
      </c>
      <c r="G31" s="485">
        <f>+VLOOKUP(B31,BCThuNhap_06203!$B$18:$G$73,6,0)</f>
        <v>0</v>
      </c>
      <c r="H31" s="482"/>
      <c r="I31" s="482"/>
      <c r="J31" s="482"/>
    </row>
    <row r="32" spans="1:10" ht="15" customHeight="1">
      <c r="A32" s="485" t="s">
        <v>921</v>
      </c>
      <c r="B32" s="485" t="s">
        <v>48</v>
      </c>
      <c r="C32" s="485" t="s">
        <v>892</v>
      </c>
      <c r="D32" s="485">
        <f>+VLOOKUP(B32,BCThuNhap_06203!$B$18:$G$73,3,0)</f>
        <v>0</v>
      </c>
      <c r="E32" s="485">
        <f>+VLOOKUP(B32,BCThuNhap_06203!$B$18:$G$73,4,0)</f>
        <v>0</v>
      </c>
      <c r="F32" s="485">
        <f>+VLOOKUP(B32,BCThuNhap_06203!$B$18:$G$73,5,0)</f>
        <v>0</v>
      </c>
      <c r="G32" s="485">
        <f>+VLOOKUP(B32,BCThuNhap_06203!$B$18:$G$73,6,0)</f>
        <v>0</v>
      </c>
      <c r="H32" s="482"/>
      <c r="I32" s="482"/>
      <c r="J32" s="482"/>
    </row>
    <row r="33" spans="1:10" ht="15" customHeight="1">
      <c r="A33" s="484" t="s">
        <v>922</v>
      </c>
      <c r="B33" s="485" t="s">
        <v>21</v>
      </c>
      <c r="C33" s="485" t="s">
        <v>892</v>
      </c>
      <c r="D33" s="485">
        <f>+VLOOKUP(B33,BCThuNhap_06203!$B$18:$G$73,3,0)</f>
        <v>-640547137</v>
      </c>
      <c r="E33" s="485">
        <f>+VLOOKUP(B33,BCThuNhap_06203!$B$18:$G$73,4,0)</f>
        <v>-452997823</v>
      </c>
      <c r="F33" s="485">
        <f>+VLOOKUP(B33,BCThuNhap_06203!$B$18:$G$73,5,0)</f>
        <v>149072402</v>
      </c>
      <c r="G33" s="485">
        <f>+VLOOKUP(B33,BCThuNhap_06203!$B$18:$G$73,6,0)</f>
        <v>2785338397</v>
      </c>
      <c r="H33" s="482"/>
      <c r="I33" s="482"/>
      <c r="J33" s="482"/>
    </row>
    <row r="34" spans="1:10" ht="15" customHeight="1">
      <c r="A34" s="485" t="s">
        <v>923</v>
      </c>
      <c r="B34" s="485" t="s">
        <v>20</v>
      </c>
      <c r="C34" s="485" t="s">
        <v>892</v>
      </c>
      <c r="D34" s="485">
        <f>+VLOOKUP(B34,BCThuNhap_06203!$B$18:$G$73,3,0)</f>
        <v>227981119</v>
      </c>
      <c r="E34" s="485">
        <f>+VLOOKUP(B34,BCThuNhap_06203!$B$18:$G$73,4,0)</f>
        <v>2545747656</v>
      </c>
      <c r="F34" s="485">
        <f>+VLOOKUP(B34,BCThuNhap_06203!$B$18:$G$73,5,0)</f>
        <v>253669900</v>
      </c>
      <c r="G34" s="485">
        <f>+VLOOKUP(B34,BCThuNhap_06203!$B$18:$G$73,6,0)</f>
        <v>2293196991</v>
      </c>
      <c r="H34" s="482"/>
      <c r="I34" s="482"/>
      <c r="J34" s="482"/>
    </row>
    <row r="35" spans="1:10" ht="15" customHeight="1">
      <c r="A35" s="485" t="s">
        <v>924</v>
      </c>
      <c r="B35" s="485" t="s">
        <v>19</v>
      </c>
      <c r="C35" s="485" t="s">
        <v>892</v>
      </c>
      <c r="D35" s="485">
        <f>+VLOOKUP(B35,BCThuNhap_06203!$B$18:$G$73,3,0)</f>
        <v>-868528256</v>
      </c>
      <c r="E35" s="485">
        <f>+VLOOKUP(B35,BCThuNhap_06203!$B$18:$G$73,4,0)</f>
        <v>-2998745479</v>
      </c>
      <c r="F35" s="485">
        <f>+VLOOKUP(B35,BCThuNhap_06203!$B$18:$G$73,5,0)</f>
        <v>-104597498</v>
      </c>
      <c r="G35" s="485">
        <f>+VLOOKUP(B35,BCThuNhap_06203!$B$18:$G$73,6,0)</f>
        <v>492141406</v>
      </c>
      <c r="H35" s="482"/>
      <c r="I35" s="482"/>
      <c r="J35" s="482"/>
    </row>
    <row r="36" spans="1:10" ht="15" customHeight="1">
      <c r="A36" s="484" t="s">
        <v>925</v>
      </c>
      <c r="B36" s="485" t="s">
        <v>49</v>
      </c>
      <c r="C36" s="485" t="s">
        <v>892</v>
      </c>
      <c r="D36" s="485">
        <f>+VLOOKUP(B36,BCThuNhap_06203!$B$18:$G$73,3,0)</f>
        <v>0</v>
      </c>
      <c r="E36" s="485">
        <f>+VLOOKUP(B36,BCThuNhap_06203!$B$18:$G$73,4,0)</f>
        <v>0</v>
      </c>
      <c r="F36" s="485">
        <f>+VLOOKUP(B36,BCThuNhap_06203!$B$18:$G$73,5,0)</f>
        <v>0</v>
      </c>
      <c r="G36" s="485">
        <f>+VLOOKUP(B36,BCThuNhap_06203!$B$18:$G$73,6,0)</f>
        <v>0</v>
      </c>
      <c r="H36" s="482"/>
      <c r="I36" s="482"/>
      <c r="J36" s="482"/>
    </row>
    <row r="37" spans="1:10" ht="15" customHeight="1">
      <c r="A37" s="484" t="s">
        <v>926</v>
      </c>
      <c r="B37" s="485" t="s">
        <v>50</v>
      </c>
      <c r="C37" s="485" t="s">
        <v>892</v>
      </c>
      <c r="D37" s="485">
        <f>+VLOOKUP(B37,BCThuNhap_06203!$B$18:$G$73,3,0)</f>
        <v>-640547137</v>
      </c>
      <c r="E37" s="485">
        <f>+VLOOKUP(B37,BCThuNhap_06203!$B$18:$G$73,4,0)</f>
        <v>-452997823</v>
      </c>
      <c r="F37" s="485">
        <f>+VLOOKUP(B37,BCThuNhap_06203!$B$18:$G$73,5,0)</f>
        <v>149072402</v>
      </c>
      <c r="G37" s="485">
        <f>+VLOOKUP(B37,BCThuNhap_06203!$B$18:$G$73,6,0)</f>
        <v>2785338397</v>
      </c>
      <c r="H37" s="482"/>
      <c r="I37" s="482"/>
      <c r="J37" s="482"/>
    </row>
    <row r="38" spans="1:10" ht="15" customHeight="1">
      <c r="A38" s="482" t="s">
        <v>892</v>
      </c>
      <c r="B38" s="482" t="s">
        <v>892</v>
      </c>
      <c r="C38" s="482" t="s">
        <v>892</v>
      </c>
      <c r="D38" s="482" t="s">
        <v>892</v>
      </c>
      <c r="E38" s="482" t="s">
        <v>892</v>
      </c>
      <c r="F38" s="482" t="s">
        <v>892</v>
      </c>
      <c r="G38" s="482" t="s">
        <v>892</v>
      </c>
      <c r="H38" s="482"/>
      <c r="I38" s="482"/>
      <c r="J38" s="482"/>
    </row>
  </sheetData>
  <mergeCells count="5">
    <mergeCell ref="A1:A2"/>
    <mergeCell ref="B1:B2"/>
    <mergeCell ref="C1:C2"/>
    <mergeCell ref="D1:E1"/>
    <mergeCell ref="F1:G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
  <sheetViews>
    <sheetView topLeftCell="A22" workbookViewId="0">
      <selection activeCell="D31" sqref="D31"/>
    </sheetView>
  </sheetViews>
  <sheetFormatPr defaultRowHeight="12.75"/>
  <cols>
    <col min="1" max="1" width="66.42578125" customWidth="1"/>
    <col min="2" max="2" width="6.85546875" customWidth="1"/>
    <col min="3" max="3" width="21" customWidth="1"/>
    <col min="4" max="4" width="22.85546875" customWidth="1"/>
    <col min="5" max="5" width="18.7109375" customWidth="1"/>
    <col min="257" max="257" width="66.42578125" customWidth="1"/>
    <col min="258" max="258" width="6.85546875" customWidth="1"/>
    <col min="259" max="259" width="21" customWidth="1"/>
    <col min="260" max="260" width="18.42578125" customWidth="1"/>
    <col min="261" max="261" width="18.7109375" customWidth="1"/>
    <col min="513" max="513" width="66.42578125" customWidth="1"/>
    <col min="514" max="514" width="6.85546875" customWidth="1"/>
    <col min="515" max="515" width="21" customWidth="1"/>
    <col min="516" max="516" width="18.42578125" customWidth="1"/>
    <col min="517" max="517" width="18.7109375" customWidth="1"/>
    <col min="769" max="769" width="66.42578125" customWidth="1"/>
    <col min="770" max="770" width="6.85546875" customWidth="1"/>
    <col min="771" max="771" width="21" customWidth="1"/>
    <col min="772" max="772" width="18.42578125" customWidth="1"/>
    <col min="773" max="773" width="18.7109375" customWidth="1"/>
    <col min="1025" max="1025" width="66.42578125" customWidth="1"/>
    <col min="1026" max="1026" width="6.85546875" customWidth="1"/>
    <col min="1027" max="1027" width="21" customWidth="1"/>
    <col min="1028" max="1028" width="18.42578125" customWidth="1"/>
    <col min="1029" max="1029" width="18.7109375" customWidth="1"/>
    <col min="1281" max="1281" width="66.42578125" customWidth="1"/>
    <col min="1282" max="1282" width="6.85546875" customWidth="1"/>
    <col min="1283" max="1283" width="21" customWidth="1"/>
    <col min="1284" max="1284" width="18.42578125" customWidth="1"/>
    <col min="1285" max="1285" width="18.7109375" customWidth="1"/>
    <col min="1537" max="1537" width="66.42578125" customWidth="1"/>
    <col min="1538" max="1538" width="6.85546875" customWidth="1"/>
    <col min="1539" max="1539" width="21" customWidth="1"/>
    <col min="1540" max="1540" width="18.42578125" customWidth="1"/>
    <col min="1541" max="1541" width="18.7109375" customWidth="1"/>
    <col min="1793" max="1793" width="66.42578125" customWidth="1"/>
    <col min="1794" max="1794" width="6.85546875" customWidth="1"/>
    <col min="1795" max="1795" width="21" customWidth="1"/>
    <col min="1796" max="1796" width="18.42578125" customWidth="1"/>
    <col min="1797" max="1797" width="18.7109375" customWidth="1"/>
    <col min="2049" max="2049" width="66.42578125" customWidth="1"/>
    <col min="2050" max="2050" width="6.85546875" customWidth="1"/>
    <col min="2051" max="2051" width="21" customWidth="1"/>
    <col min="2052" max="2052" width="18.42578125" customWidth="1"/>
    <col min="2053" max="2053" width="18.7109375" customWidth="1"/>
    <col min="2305" max="2305" width="66.42578125" customWidth="1"/>
    <col min="2306" max="2306" width="6.85546875" customWidth="1"/>
    <col min="2307" max="2307" width="21" customWidth="1"/>
    <col min="2308" max="2308" width="18.42578125" customWidth="1"/>
    <col min="2309" max="2309" width="18.7109375" customWidth="1"/>
    <col min="2561" max="2561" width="66.42578125" customWidth="1"/>
    <col min="2562" max="2562" width="6.85546875" customWidth="1"/>
    <col min="2563" max="2563" width="21" customWidth="1"/>
    <col min="2564" max="2564" width="18.42578125" customWidth="1"/>
    <col min="2565" max="2565" width="18.7109375" customWidth="1"/>
    <col min="2817" max="2817" width="66.42578125" customWidth="1"/>
    <col min="2818" max="2818" width="6.85546875" customWidth="1"/>
    <col min="2819" max="2819" width="21" customWidth="1"/>
    <col min="2820" max="2820" width="18.42578125" customWidth="1"/>
    <col min="2821" max="2821" width="18.7109375" customWidth="1"/>
    <col min="3073" max="3073" width="66.42578125" customWidth="1"/>
    <col min="3074" max="3074" width="6.85546875" customWidth="1"/>
    <col min="3075" max="3075" width="21" customWidth="1"/>
    <col min="3076" max="3076" width="18.42578125" customWidth="1"/>
    <col min="3077" max="3077" width="18.7109375" customWidth="1"/>
    <col min="3329" max="3329" width="66.42578125" customWidth="1"/>
    <col min="3330" max="3330" width="6.85546875" customWidth="1"/>
    <col min="3331" max="3331" width="21" customWidth="1"/>
    <col min="3332" max="3332" width="18.42578125" customWidth="1"/>
    <col min="3333" max="3333" width="18.7109375" customWidth="1"/>
    <col min="3585" max="3585" width="66.42578125" customWidth="1"/>
    <col min="3586" max="3586" width="6.85546875" customWidth="1"/>
    <col min="3587" max="3587" width="21" customWidth="1"/>
    <col min="3588" max="3588" width="18.42578125" customWidth="1"/>
    <col min="3589" max="3589" width="18.7109375" customWidth="1"/>
    <col min="3841" max="3841" width="66.42578125" customWidth="1"/>
    <col min="3842" max="3842" width="6.85546875" customWidth="1"/>
    <col min="3843" max="3843" width="21" customWidth="1"/>
    <col min="3844" max="3844" width="18.42578125" customWidth="1"/>
    <col min="3845" max="3845" width="18.7109375" customWidth="1"/>
    <col min="4097" max="4097" width="66.42578125" customWidth="1"/>
    <col min="4098" max="4098" width="6.85546875" customWidth="1"/>
    <col min="4099" max="4099" width="21" customWidth="1"/>
    <col min="4100" max="4100" width="18.42578125" customWidth="1"/>
    <col min="4101" max="4101" width="18.7109375" customWidth="1"/>
    <col min="4353" max="4353" width="66.42578125" customWidth="1"/>
    <col min="4354" max="4354" width="6.85546875" customWidth="1"/>
    <col min="4355" max="4355" width="21" customWidth="1"/>
    <col min="4356" max="4356" width="18.42578125" customWidth="1"/>
    <col min="4357" max="4357" width="18.7109375" customWidth="1"/>
    <col min="4609" max="4609" width="66.42578125" customWidth="1"/>
    <col min="4610" max="4610" width="6.85546875" customWidth="1"/>
    <col min="4611" max="4611" width="21" customWidth="1"/>
    <col min="4612" max="4612" width="18.42578125" customWidth="1"/>
    <col min="4613" max="4613" width="18.7109375" customWidth="1"/>
    <col min="4865" max="4865" width="66.42578125" customWidth="1"/>
    <col min="4866" max="4866" width="6.85546875" customWidth="1"/>
    <col min="4867" max="4867" width="21" customWidth="1"/>
    <col min="4868" max="4868" width="18.42578125" customWidth="1"/>
    <col min="4869" max="4869" width="18.7109375" customWidth="1"/>
    <col min="5121" max="5121" width="66.42578125" customWidth="1"/>
    <col min="5122" max="5122" width="6.85546875" customWidth="1"/>
    <col min="5123" max="5123" width="21" customWidth="1"/>
    <col min="5124" max="5124" width="18.42578125" customWidth="1"/>
    <col min="5125" max="5125" width="18.7109375" customWidth="1"/>
    <col min="5377" max="5377" width="66.42578125" customWidth="1"/>
    <col min="5378" max="5378" width="6.85546875" customWidth="1"/>
    <col min="5379" max="5379" width="21" customWidth="1"/>
    <col min="5380" max="5380" width="18.42578125" customWidth="1"/>
    <col min="5381" max="5381" width="18.7109375" customWidth="1"/>
    <col min="5633" max="5633" width="66.42578125" customWidth="1"/>
    <col min="5634" max="5634" width="6.85546875" customWidth="1"/>
    <col min="5635" max="5635" width="21" customWidth="1"/>
    <col min="5636" max="5636" width="18.42578125" customWidth="1"/>
    <col min="5637" max="5637" width="18.7109375" customWidth="1"/>
    <col min="5889" max="5889" width="66.42578125" customWidth="1"/>
    <col min="5890" max="5890" width="6.85546875" customWidth="1"/>
    <col min="5891" max="5891" width="21" customWidth="1"/>
    <col min="5892" max="5892" width="18.42578125" customWidth="1"/>
    <col min="5893" max="5893" width="18.7109375" customWidth="1"/>
    <col min="6145" max="6145" width="66.42578125" customWidth="1"/>
    <col min="6146" max="6146" width="6.85546875" customWidth="1"/>
    <col min="6147" max="6147" width="21" customWidth="1"/>
    <col min="6148" max="6148" width="18.42578125" customWidth="1"/>
    <col min="6149" max="6149" width="18.7109375" customWidth="1"/>
    <col min="6401" max="6401" width="66.42578125" customWidth="1"/>
    <col min="6402" max="6402" width="6.85546875" customWidth="1"/>
    <col min="6403" max="6403" width="21" customWidth="1"/>
    <col min="6404" max="6404" width="18.42578125" customWidth="1"/>
    <col min="6405" max="6405" width="18.7109375" customWidth="1"/>
    <col min="6657" max="6657" width="66.42578125" customWidth="1"/>
    <col min="6658" max="6658" width="6.85546875" customWidth="1"/>
    <col min="6659" max="6659" width="21" customWidth="1"/>
    <col min="6660" max="6660" width="18.42578125" customWidth="1"/>
    <col min="6661" max="6661" width="18.7109375" customWidth="1"/>
    <col min="6913" max="6913" width="66.42578125" customWidth="1"/>
    <col min="6914" max="6914" width="6.85546875" customWidth="1"/>
    <col min="6915" max="6915" width="21" customWidth="1"/>
    <col min="6916" max="6916" width="18.42578125" customWidth="1"/>
    <col min="6917" max="6917" width="18.7109375" customWidth="1"/>
    <col min="7169" max="7169" width="66.42578125" customWidth="1"/>
    <col min="7170" max="7170" width="6.85546875" customWidth="1"/>
    <col min="7171" max="7171" width="21" customWidth="1"/>
    <col min="7172" max="7172" width="18.42578125" customWidth="1"/>
    <col min="7173" max="7173" width="18.7109375" customWidth="1"/>
    <col min="7425" max="7425" width="66.42578125" customWidth="1"/>
    <col min="7426" max="7426" width="6.85546875" customWidth="1"/>
    <col min="7427" max="7427" width="21" customWidth="1"/>
    <col min="7428" max="7428" width="18.42578125" customWidth="1"/>
    <col min="7429" max="7429" width="18.7109375" customWidth="1"/>
    <col min="7681" max="7681" width="66.42578125" customWidth="1"/>
    <col min="7682" max="7682" width="6.85546875" customWidth="1"/>
    <col min="7683" max="7683" width="21" customWidth="1"/>
    <col min="7684" max="7684" width="18.42578125" customWidth="1"/>
    <col min="7685" max="7685" width="18.7109375" customWidth="1"/>
    <col min="7937" max="7937" width="66.42578125" customWidth="1"/>
    <col min="7938" max="7938" width="6.85546875" customWidth="1"/>
    <col min="7939" max="7939" width="21" customWidth="1"/>
    <col min="7940" max="7940" width="18.42578125" customWidth="1"/>
    <col min="7941" max="7941" width="18.7109375" customWidth="1"/>
    <col min="8193" max="8193" width="66.42578125" customWidth="1"/>
    <col min="8194" max="8194" width="6.85546875" customWidth="1"/>
    <col min="8195" max="8195" width="21" customWidth="1"/>
    <col min="8196" max="8196" width="18.42578125" customWidth="1"/>
    <col min="8197" max="8197" width="18.7109375" customWidth="1"/>
    <col min="8449" max="8449" width="66.42578125" customWidth="1"/>
    <col min="8450" max="8450" width="6.85546875" customWidth="1"/>
    <col min="8451" max="8451" width="21" customWidth="1"/>
    <col min="8452" max="8452" width="18.42578125" customWidth="1"/>
    <col min="8453" max="8453" width="18.7109375" customWidth="1"/>
    <col min="8705" max="8705" width="66.42578125" customWidth="1"/>
    <col min="8706" max="8706" width="6.85546875" customWidth="1"/>
    <col min="8707" max="8707" width="21" customWidth="1"/>
    <col min="8708" max="8708" width="18.42578125" customWidth="1"/>
    <col min="8709" max="8709" width="18.7109375" customWidth="1"/>
    <col min="8961" max="8961" width="66.42578125" customWidth="1"/>
    <col min="8962" max="8962" width="6.85546875" customWidth="1"/>
    <col min="8963" max="8963" width="21" customWidth="1"/>
    <col min="8964" max="8964" width="18.42578125" customWidth="1"/>
    <col min="8965" max="8965" width="18.7109375" customWidth="1"/>
    <col min="9217" max="9217" width="66.42578125" customWidth="1"/>
    <col min="9218" max="9218" width="6.85546875" customWidth="1"/>
    <col min="9219" max="9219" width="21" customWidth="1"/>
    <col min="9220" max="9220" width="18.42578125" customWidth="1"/>
    <col min="9221" max="9221" width="18.7109375" customWidth="1"/>
    <col min="9473" max="9473" width="66.42578125" customWidth="1"/>
    <col min="9474" max="9474" width="6.85546875" customWidth="1"/>
    <col min="9475" max="9475" width="21" customWidth="1"/>
    <col min="9476" max="9476" width="18.42578125" customWidth="1"/>
    <col min="9477" max="9477" width="18.7109375" customWidth="1"/>
    <col min="9729" max="9729" width="66.42578125" customWidth="1"/>
    <col min="9730" max="9730" width="6.85546875" customWidth="1"/>
    <col min="9731" max="9731" width="21" customWidth="1"/>
    <col min="9732" max="9732" width="18.42578125" customWidth="1"/>
    <col min="9733" max="9733" width="18.7109375" customWidth="1"/>
    <col min="9985" max="9985" width="66.42578125" customWidth="1"/>
    <col min="9986" max="9986" width="6.85546875" customWidth="1"/>
    <col min="9987" max="9987" width="21" customWidth="1"/>
    <col min="9988" max="9988" width="18.42578125" customWidth="1"/>
    <col min="9989" max="9989" width="18.7109375" customWidth="1"/>
    <col min="10241" max="10241" width="66.42578125" customWidth="1"/>
    <col min="10242" max="10242" width="6.85546875" customWidth="1"/>
    <col min="10243" max="10243" width="21" customWidth="1"/>
    <col min="10244" max="10244" width="18.42578125" customWidth="1"/>
    <col min="10245" max="10245" width="18.7109375" customWidth="1"/>
    <col min="10497" max="10497" width="66.42578125" customWidth="1"/>
    <col min="10498" max="10498" width="6.85546875" customWidth="1"/>
    <col min="10499" max="10499" width="21" customWidth="1"/>
    <col min="10500" max="10500" width="18.42578125" customWidth="1"/>
    <col min="10501" max="10501" width="18.7109375" customWidth="1"/>
    <col min="10753" max="10753" width="66.42578125" customWidth="1"/>
    <col min="10754" max="10754" width="6.85546875" customWidth="1"/>
    <col min="10755" max="10755" width="21" customWidth="1"/>
    <col min="10756" max="10756" width="18.42578125" customWidth="1"/>
    <col min="10757" max="10757" width="18.7109375" customWidth="1"/>
    <col min="11009" max="11009" width="66.42578125" customWidth="1"/>
    <col min="11010" max="11010" width="6.85546875" customWidth="1"/>
    <col min="11011" max="11011" width="21" customWidth="1"/>
    <col min="11012" max="11012" width="18.42578125" customWidth="1"/>
    <col min="11013" max="11013" width="18.7109375" customWidth="1"/>
    <col min="11265" max="11265" width="66.42578125" customWidth="1"/>
    <col min="11266" max="11266" width="6.85546875" customWidth="1"/>
    <col min="11267" max="11267" width="21" customWidth="1"/>
    <col min="11268" max="11268" width="18.42578125" customWidth="1"/>
    <col min="11269" max="11269" width="18.7109375" customWidth="1"/>
    <col min="11521" max="11521" width="66.42578125" customWidth="1"/>
    <col min="11522" max="11522" width="6.85546875" customWidth="1"/>
    <col min="11523" max="11523" width="21" customWidth="1"/>
    <col min="11524" max="11524" width="18.42578125" customWidth="1"/>
    <col min="11525" max="11525" width="18.7109375" customWidth="1"/>
    <col min="11777" max="11777" width="66.42578125" customWidth="1"/>
    <col min="11778" max="11778" width="6.85546875" customWidth="1"/>
    <col min="11779" max="11779" width="21" customWidth="1"/>
    <col min="11780" max="11780" width="18.42578125" customWidth="1"/>
    <col min="11781" max="11781" width="18.7109375" customWidth="1"/>
    <col min="12033" max="12033" width="66.42578125" customWidth="1"/>
    <col min="12034" max="12034" width="6.85546875" customWidth="1"/>
    <col min="12035" max="12035" width="21" customWidth="1"/>
    <col min="12036" max="12036" width="18.42578125" customWidth="1"/>
    <col min="12037" max="12037" width="18.7109375" customWidth="1"/>
    <col min="12289" max="12289" width="66.42578125" customWidth="1"/>
    <col min="12290" max="12290" width="6.85546875" customWidth="1"/>
    <col min="12291" max="12291" width="21" customWidth="1"/>
    <col min="12292" max="12292" width="18.42578125" customWidth="1"/>
    <col min="12293" max="12293" width="18.7109375" customWidth="1"/>
    <col min="12545" max="12545" width="66.42578125" customWidth="1"/>
    <col min="12546" max="12546" width="6.85546875" customWidth="1"/>
    <col min="12547" max="12547" width="21" customWidth="1"/>
    <col min="12548" max="12548" width="18.42578125" customWidth="1"/>
    <col min="12549" max="12549" width="18.7109375" customWidth="1"/>
    <col min="12801" max="12801" width="66.42578125" customWidth="1"/>
    <col min="12802" max="12802" width="6.85546875" customWidth="1"/>
    <col min="12803" max="12803" width="21" customWidth="1"/>
    <col min="12804" max="12804" width="18.42578125" customWidth="1"/>
    <col min="12805" max="12805" width="18.7109375" customWidth="1"/>
    <col min="13057" max="13057" width="66.42578125" customWidth="1"/>
    <col min="13058" max="13058" width="6.85546875" customWidth="1"/>
    <col min="13059" max="13059" width="21" customWidth="1"/>
    <col min="13060" max="13060" width="18.42578125" customWidth="1"/>
    <col min="13061" max="13061" width="18.7109375" customWidth="1"/>
    <col min="13313" max="13313" width="66.42578125" customWidth="1"/>
    <col min="13314" max="13314" width="6.85546875" customWidth="1"/>
    <col min="13315" max="13315" width="21" customWidth="1"/>
    <col min="13316" max="13316" width="18.42578125" customWidth="1"/>
    <col min="13317" max="13317" width="18.7109375" customWidth="1"/>
    <col min="13569" max="13569" width="66.42578125" customWidth="1"/>
    <col min="13570" max="13570" width="6.85546875" customWidth="1"/>
    <col min="13571" max="13571" width="21" customWidth="1"/>
    <col min="13572" max="13572" width="18.42578125" customWidth="1"/>
    <col min="13573" max="13573" width="18.7109375" customWidth="1"/>
    <col min="13825" max="13825" width="66.42578125" customWidth="1"/>
    <col min="13826" max="13826" width="6.85546875" customWidth="1"/>
    <col min="13827" max="13827" width="21" customWidth="1"/>
    <col min="13828" max="13828" width="18.42578125" customWidth="1"/>
    <col min="13829" max="13829" width="18.7109375" customWidth="1"/>
    <col min="14081" max="14081" width="66.42578125" customWidth="1"/>
    <col min="14082" max="14082" width="6.85546875" customWidth="1"/>
    <col min="14083" max="14083" width="21" customWidth="1"/>
    <col min="14084" max="14084" width="18.42578125" customWidth="1"/>
    <col min="14085" max="14085" width="18.7109375" customWidth="1"/>
    <col min="14337" max="14337" width="66.42578125" customWidth="1"/>
    <col min="14338" max="14338" width="6.85546875" customWidth="1"/>
    <col min="14339" max="14339" width="21" customWidth="1"/>
    <col min="14340" max="14340" width="18.42578125" customWidth="1"/>
    <col min="14341" max="14341" width="18.7109375" customWidth="1"/>
    <col min="14593" max="14593" width="66.42578125" customWidth="1"/>
    <col min="14594" max="14594" width="6.85546875" customWidth="1"/>
    <col min="14595" max="14595" width="21" customWidth="1"/>
    <col min="14596" max="14596" width="18.42578125" customWidth="1"/>
    <col min="14597" max="14597" width="18.7109375" customWidth="1"/>
    <col min="14849" max="14849" width="66.42578125" customWidth="1"/>
    <col min="14850" max="14850" width="6.85546875" customWidth="1"/>
    <col min="14851" max="14851" width="21" customWidth="1"/>
    <col min="14852" max="14852" width="18.42578125" customWidth="1"/>
    <col min="14853" max="14853" width="18.7109375" customWidth="1"/>
    <col min="15105" max="15105" width="66.42578125" customWidth="1"/>
    <col min="15106" max="15106" width="6.85546875" customWidth="1"/>
    <col min="15107" max="15107" width="21" customWidth="1"/>
    <col min="15108" max="15108" width="18.42578125" customWidth="1"/>
    <col min="15109" max="15109" width="18.7109375" customWidth="1"/>
    <col min="15361" max="15361" width="66.42578125" customWidth="1"/>
    <col min="15362" max="15362" width="6.85546875" customWidth="1"/>
    <col min="15363" max="15363" width="21" customWidth="1"/>
    <col min="15364" max="15364" width="18.42578125" customWidth="1"/>
    <col min="15365" max="15365" width="18.7109375" customWidth="1"/>
    <col min="15617" max="15617" width="66.42578125" customWidth="1"/>
    <col min="15618" max="15618" width="6.85546875" customWidth="1"/>
    <col min="15619" max="15619" width="21" customWidth="1"/>
    <col min="15620" max="15620" width="18.42578125" customWidth="1"/>
    <col min="15621" max="15621" width="18.7109375" customWidth="1"/>
    <col min="15873" max="15873" width="66.42578125" customWidth="1"/>
    <col min="15874" max="15874" width="6.85546875" customWidth="1"/>
    <col min="15875" max="15875" width="21" customWidth="1"/>
    <col min="15876" max="15876" width="18.42578125" customWidth="1"/>
    <col min="15877" max="15877" width="18.7109375" customWidth="1"/>
    <col min="16129" max="16129" width="66.42578125" customWidth="1"/>
    <col min="16130" max="16130" width="6.85546875" customWidth="1"/>
    <col min="16131" max="16131" width="21" customWidth="1"/>
    <col min="16132" max="16132" width="18.42578125" customWidth="1"/>
    <col min="16133" max="16133" width="18.7109375" customWidth="1"/>
  </cols>
  <sheetData>
    <row r="1" spans="1:5" ht="15" customHeight="1">
      <c r="A1" s="483" t="s">
        <v>884</v>
      </c>
      <c r="B1" s="483" t="s">
        <v>885</v>
      </c>
      <c r="C1" s="483" t="s">
        <v>886</v>
      </c>
      <c r="D1" s="483" t="s">
        <v>887</v>
      </c>
      <c r="E1" s="483" t="s">
        <v>888</v>
      </c>
    </row>
    <row r="2" spans="1:5" ht="15" customHeight="1">
      <c r="A2" s="484" t="s">
        <v>931</v>
      </c>
      <c r="B2" s="485" t="s">
        <v>51</v>
      </c>
      <c r="C2" s="485" t="s">
        <v>892</v>
      </c>
      <c r="D2" s="485" t="s">
        <v>892</v>
      </c>
      <c r="E2" s="485" t="s">
        <v>892</v>
      </c>
    </row>
    <row r="3" spans="1:5" ht="15" customHeight="1">
      <c r="A3" s="485" t="s">
        <v>932</v>
      </c>
      <c r="B3" s="485" t="s">
        <v>0</v>
      </c>
      <c r="C3" s="485"/>
      <c r="D3" s="485">
        <f>+VLOOKUP(B3,BCTinhHinhTaiChinh_06105!$B$18:$D$87,3,0)</f>
        <v>7101751281</v>
      </c>
      <c r="E3" s="485">
        <f>+VLOOKUP(B3,BCTinhHinhTaiChinh_06105!$B$18:$E$87,4,0)</f>
        <v>6994009457</v>
      </c>
    </row>
    <row r="4" spans="1:5" ht="15" customHeight="1">
      <c r="A4" s="485" t="s">
        <v>933</v>
      </c>
      <c r="B4" s="485" t="s">
        <v>52</v>
      </c>
      <c r="C4" s="485"/>
      <c r="D4" s="485">
        <f>+VLOOKUP(B4,BCTinhHinhTaiChinh_06105!$B$18:$D$87,3,0)</f>
        <v>401751281</v>
      </c>
      <c r="E4" s="485">
        <f>+VLOOKUP(B4,BCTinhHinhTaiChinh_06105!$B$18:$E$87,4,0)</f>
        <v>294009457</v>
      </c>
    </row>
    <row r="5" spans="1:5" ht="15" customHeight="1">
      <c r="A5" s="485" t="s">
        <v>934</v>
      </c>
      <c r="B5" s="485" t="s">
        <v>53</v>
      </c>
      <c r="C5" s="485"/>
      <c r="D5" s="485">
        <f>+VLOOKUP(B5,BCTinhHinhTaiChinh_06105!$B$18:$D$87,3,0)</f>
        <v>6700000000</v>
      </c>
      <c r="E5" s="485">
        <f>+VLOOKUP(B5,BCTinhHinhTaiChinh_06105!$B$18:$E$87,4,0)</f>
        <v>6700000000</v>
      </c>
    </row>
    <row r="6" spans="1:5" ht="15" customHeight="1">
      <c r="A6" s="485" t="s">
        <v>935</v>
      </c>
      <c r="B6" s="485" t="s">
        <v>1</v>
      </c>
      <c r="C6" s="485" t="s">
        <v>892</v>
      </c>
      <c r="D6" s="485">
        <f>+VLOOKUP(B6,BCTinhHinhTaiChinh_06105!$B$18:$D$87,3,0)</f>
        <v>46507785019</v>
      </c>
      <c r="E6" s="485">
        <f>+VLOOKUP(B6,BCTinhHinhTaiChinh_06105!$B$18:$E$87,4,0)</f>
        <v>47376313275</v>
      </c>
    </row>
    <row r="7" spans="1:5" ht="15" customHeight="1">
      <c r="A7" s="485" t="s">
        <v>936</v>
      </c>
      <c r="B7" s="485" t="s">
        <v>2</v>
      </c>
      <c r="C7" s="485" t="s">
        <v>892</v>
      </c>
      <c r="D7" s="485">
        <f>+VLOOKUP(B7,BCTinhHinhTaiChinh_06105!$B$18:$D$87,3,0)</f>
        <v>46507785019</v>
      </c>
      <c r="E7" s="485">
        <f>+VLOOKUP(B7,BCTinhHinhTaiChinh_06105!$B$18:$E$87,4,0)</f>
        <v>47376313275</v>
      </c>
    </row>
    <row r="8" spans="1:5" ht="15" customHeight="1">
      <c r="A8" s="485" t="s">
        <v>937</v>
      </c>
      <c r="B8" s="485" t="s">
        <v>54</v>
      </c>
      <c r="C8" s="485" t="s">
        <v>892</v>
      </c>
      <c r="D8" s="485">
        <f>+VLOOKUP(B8,BCTinhHinhTaiChinh_06105!$B$18:$D$87,3,0)</f>
        <v>0</v>
      </c>
      <c r="E8" s="485">
        <f>+VLOOKUP(B8,BCTinhHinhTaiChinh_06105!$B$18:$E$87,4,0)</f>
        <v>0</v>
      </c>
    </row>
    <row r="9" spans="1:5" ht="15" customHeight="1">
      <c r="A9" s="485" t="s">
        <v>938</v>
      </c>
      <c r="B9" s="485" t="s">
        <v>3</v>
      </c>
      <c r="C9" s="485" t="s">
        <v>892</v>
      </c>
      <c r="D9" s="485">
        <f>+VLOOKUP(B9,BCTinhHinhTaiChinh_06105!$B$18:$D$87,3,0)</f>
        <v>423461878</v>
      </c>
      <c r="E9" s="485">
        <f>+VLOOKUP(B9,BCTinhHinhTaiChinh_06105!$B$18:$E$87,4,0)</f>
        <v>473009855</v>
      </c>
    </row>
    <row r="10" spans="1:5" ht="15" customHeight="1">
      <c r="A10" s="485" t="s">
        <v>939</v>
      </c>
      <c r="B10" s="485" t="s">
        <v>4</v>
      </c>
      <c r="C10" s="485" t="s">
        <v>892</v>
      </c>
      <c r="D10" s="485">
        <f>+VLOOKUP(B10,BCTinhHinhTaiChinh_06105!$B$18:$D$87,3,0)</f>
        <v>0</v>
      </c>
      <c r="E10" s="485">
        <f>+VLOOKUP(B10,BCTinhHinhTaiChinh_06105!$B$18:$E$87,4,0)</f>
        <v>0</v>
      </c>
    </row>
    <row r="11" spans="1:5" ht="15" customHeight="1">
      <c r="A11" s="485" t="s">
        <v>940</v>
      </c>
      <c r="B11" s="485" t="s">
        <v>941</v>
      </c>
      <c r="C11" s="485" t="s">
        <v>892</v>
      </c>
      <c r="D11" s="485"/>
      <c r="E11" s="485"/>
    </row>
    <row r="12" spans="1:5" ht="15" customHeight="1">
      <c r="A12" s="485" t="s">
        <v>942</v>
      </c>
      <c r="B12" s="485" t="s">
        <v>55</v>
      </c>
      <c r="C12" s="485"/>
      <c r="D12" s="485">
        <f>+VLOOKUP(B12,BCTinhHinhTaiChinh_06105!$B$18:$D$87,3,0)</f>
        <v>423461878</v>
      </c>
      <c r="E12" s="485">
        <f>+VLOOKUP(B12,BCTinhHinhTaiChinh_06105!$B$18:$E$87,4,0)</f>
        <v>473009855</v>
      </c>
    </row>
    <row r="13" spans="1:5" ht="15" customHeight="1">
      <c r="A13" s="485" t="s">
        <v>943</v>
      </c>
      <c r="B13" s="485" t="s">
        <v>56</v>
      </c>
      <c r="C13" s="485" t="s">
        <v>892</v>
      </c>
      <c r="D13" s="485">
        <f>+VLOOKUP(B13,BCTinhHinhTaiChinh_06105!$B$18:$D$87,3,0)</f>
        <v>0</v>
      </c>
      <c r="E13" s="485">
        <f>+VLOOKUP(B13,BCTinhHinhTaiChinh_06105!$B$18:$E$87,4,0)</f>
        <v>0</v>
      </c>
    </row>
    <row r="14" spans="1:5" ht="15" customHeight="1">
      <c r="A14" s="485" t="s">
        <v>944</v>
      </c>
      <c r="B14" s="485" t="s">
        <v>945</v>
      </c>
      <c r="C14" s="485" t="s">
        <v>892</v>
      </c>
      <c r="D14" s="485"/>
      <c r="E14" s="485"/>
    </row>
    <row r="15" spans="1:5" ht="15" customHeight="1">
      <c r="A15" s="485" t="s">
        <v>946</v>
      </c>
      <c r="B15" s="485" t="s">
        <v>57</v>
      </c>
      <c r="C15" s="485" t="s">
        <v>892</v>
      </c>
      <c r="D15" s="485">
        <f>+VLOOKUP(B15,BCTinhHinhTaiChinh_06105!$B$18:$D$87,3,0)</f>
        <v>423461878</v>
      </c>
      <c r="E15" s="485">
        <f>+VLOOKUP(B15,BCTinhHinhTaiChinh_06105!$B$18:$E$87,4,0)</f>
        <v>473009855</v>
      </c>
    </row>
    <row r="16" spans="1:5" ht="15" customHeight="1">
      <c r="A16" s="485" t="s">
        <v>947</v>
      </c>
      <c r="B16" s="485" t="s">
        <v>58</v>
      </c>
      <c r="C16" s="485" t="s">
        <v>892</v>
      </c>
      <c r="D16" s="485">
        <f>+VLOOKUP(B16,BCTinhHinhTaiChinh_06105!$B$18:$D$87,3,0)</f>
        <v>0</v>
      </c>
      <c r="E16" s="485">
        <f>+VLOOKUP(B16,BCTinhHinhTaiChinh_06105!$B$18:$E$87,4,0)</f>
        <v>0</v>
      </c>
    </row>
    <row r="17" spans="1:5" ht="15" customHeight="1">
      <c r="A17" s="485" t="s">
        <v>948</v>
      </c>
      <c r="B17" s="485" t="s">
        <v>59</v>
      </c>
      <c r="C17" s="485" t="s">
        <v>892</v>
      </c>
      <c r="D17" s="485">
        <f>+VLOOKUP(B17,BCTinhHinhTaiChinh_06105!$B$18:$D$87,3,0)</f>
        <v>0</v>
      </c>
      <c r="E17" s="485">
        <f>+VLOOKUP(B17,BCTinhHinhTaiChinh_06105!$B$18:$E$87,4,0)</f>
        <v>0</v>
      </c>
    </row>
    <row r="18" spans="1:5" ht="15" customHeight="1">
      <c r="A18" s="484" t="s">
        <v>949</v>
      </c>
      <c r="B18" s="485" t="s">
        <v>60</v>
      </c>
      <c r="C18" s="485" t="s">
        <v>892</v>
      </c>
      <c r="D18" s="485">
        <f>+VLOOKUP(B18,BCTinhHinhTaiChinh_06105!$B$18:$D$87,3,0)</f>
        <v>54032998178</v>
      </c>
      <c r="E18" s="485">
        <f>+VLOOKUP(B18,BCTinhHinhTaiChinh_06105!$B$18:$E$87,4,0)</f>
        <v>54843332587</v>
      </c>
    </row>
    <row r="19" spans="1:5" ht="15" customHeight="1">
      <c r="A19" s="484" t="s">
        <v>950</v>
      </c>
      <c r="B19" s="485" t="s">
        <v>61</v>
      </c>
      <c r="C19" s="485" t="s">
        <v>892</v>
      </c>
      <c r="D19" s="485">
        <f>+VLOOKUP(B19,BCTinhHinhTaiChinh_06105!$B$18:$D$87,3,0)</f>
        <v>0</v>
      </c>
      <c r="E19" s="485">
        <f>+VLOOKUP(B19,BCTinhHinhTaiChinh_06105!$B$18:$E$87,4,0)</f>
        <v>0</v>
      </c>
    </row>
    <row r="20" spans="1:5" ht="15" customHeight="1">
      <c r="A20" s="485" t="s">
        <v>951</v>
      </c>
      <c r="B20" s="485" t="s">
        <v>6</v>
      </c>
      <c r="C20" s="485" t="s">
        <v>892</v>
      </c>
      <c r="D20" s="485">
        <f>+VLOOKUP(B20,BCTinhHinhTaiChinh_06105!$B$18:$D$87,3,0)</f>
        <v>0</v>
      </c>
      <c r="E20" s="485">
        <f>+VLOOKUP(B20,BCTinhHinhTaiChinh_06105!$B$18:$E$87,4,0)</f>
        <v>0</v>
      </c>
    </row>
    <row r="21" spans="1:5" ht="15" customHeight="1">
      <c r="A21" s="485" t="s">
        <v>952</v>
      </c>
      <c r="B21" s="485" t="s">
        <v>7</v>
      </c>
      <c r="C21" s="485" t="s">
        <v>892</v>
      </c>
      <c r="D21" s="485">
        <f>+VLOOKUP(B21,BCTinhHinhTaiChinh_06105!$B$18:$D$87,3,0)</f>
        <v>0</v>
      </c>
      <c r="E21" s="485">
        <f>+VLOOKUP(B21,BCTinhHinhTaiChinh_06105!$B$18:$E$87,4,0)</f>
        <v>0</v>
      </c>
    </row>
    <row r="22" spans="1:5" ht="15" customHeight="1">
      <c r="A22" s="485" t="s">
        <v>953</v>
      </c>
      <c r="B22" s="485" t="s">
        <v>62</v>
      </c>
      <c r="C22" s="485" t="s">
        <v>892</v>
      </c>
      <c r="D22" s="485">
        <f>+VLOOKUP(B22,BCTinhHinhTaiChinh_06105!$B$18:$D$87,3,0)</f>
        <v>498693</v>
      </c>
      <c r="E22" s="485">
        <f>+VLOOKUP(B22,BCTinhHinhTaiChinh_06105!$B$18:$E$87,4,0)</f>
        <v>424499</v>
      </c>
    </row>
    <row r="23" spans="1:5" ht="15" customHeight="1">
      <c r="A23" s="485" t="s">
        <v>954</v>
      </c>
      <c r="B23" s="485" t="s">
        <v>8</v>
      </c>
      <c r="C23" s="485" t="s">
        <v>892</v>
      </c>
      <c r="D23" s="485">
        <f>+VLOOKUP(B23,BCTinhHinhTaiChinh_06105!$B$18:$D$87,3,0)</f>
        <v>183252</v>
      </c>
      <c r="E23" s="485">
        <f>+VLOOKUP(B23,BCTinhHinhTaiChinh_06105!$B$18:$E$87,4,0)</f>
        <v>142223</v>
      </c>
    </row>
    <row r="24" spans="1:5" ht="15" customHeight="1">
      <c r="A24" s="485" t="s">
        <v>955</v>
      </c>
      <c r="B24" s="485" t="s">
        <v>9</v>
      </c>
      <c r="C24" s="485" t="s">
        <v>892</v>
      </c>
      <c r="D24" s="485">
        <f>+VLOOKUP(B24,BCTinhHinhTaiChinh_06105!$B$18:$D$87,3,0)</f>
        <v>0</v>
      </c>
      <c r="E24" s="485">
        <f>+VLOOKUP(B24,BCTinhHinhTaiChinh_06105!$B$18:$E$87,4,0)</f>
        <v>0</v>
      </c>
    </row>
    <row r="25" spans="1:5" ht="15" customHeight="1">
      <c r="A25" s="485" t="s">
        <v>956</v>
      </c>
      <c r="B25" s="485" t="s">
        <v>63</v>
      </c>
      <c r="C25" s="485" t="s">
        <v>892</v>
      </c>
      <c r="D25" s="485">
        <f>+VLOOKUP(B25,BCTinhHinhTaiChinh_06105!$B$18:$D$87,3,0)</f>
        <v>23731598</v>
      </c>
      <c r="E25" s="485">
        <f>+VLOOKUP(B25,BCTinhHinhTaiChinh_06105!$B$18:$E$87,4,0)</f>
        <v>104928378</v>
      </c>
    </row>
    <row r="26" spans="1:5" ht="15" customHeight="1">
      <c r="A26" s="485" t="s">
        <v>957</v>
      </c>
      <c r="B26" s="485" t="s">
        <v>64</v>
      </c>
      <c r="C26" s="485" t="s">
        <v>892</v>
      </c>
      <c r="D26" s="487">
        <f>+VLOOKUP(B26,BCTinhHinhTaiChinh_06105!$B$18:$D$87,3,0)</f>
        <v>12966627</v>
      </c>
      <c r="E26" s="485">
        <f>+VLOOKUP(B26,BCTinhHinhTaiChinh_06105!$B$18:$E$87,4,0)</f>
        <v>23959660</v>
      </c>
    </row>
    <row r="27" spans="1:5" ht="15" customHeight="1">
      <c r="A27" s="485" t="s">
        <v>958</v>
      </c>
      <c r="B27" s="485" t="s">
        <v>10</v>
      </c>
      <c r="C27" s="485" t="s">
        <v>892</v>
      </c>
      <c r="D27" s="487">
        <f>+VLOOKUP(B27,BCTinhHinhTaiChinh_06105!$B$18:$D$87,3,0)</f>
        <v>6128199</v>
      </c>
      <c r="E27" s="485">
        <f>+VLOOKUP(B27,BCTinhHinhTaiChinh_06105!$B$18:$E$87,4,0)</f>
        <v>6037760</v>
      </c>
    </row>
    <row r="28" spans="1:5" ht="15" customHeight="1">
      <c r="A28" s="485" t="s">
        <v>959</v>
      </c>
      <c r="B28" s="485" t="s">
        <v>65</v>
      </c>
      <c r="C28" s="485" t="s">
        <v>892</v>
      </c>
      <c r="D28" s="487">
        <f>+VLOOKUP(B28,BCTinhHinhTaiChinh_06105!$B$18:$D$87,3,0)</f>
        <v>92442125</v>
      </c>
      <c r="E28" s="485">
        <f>+VLOOKUP(B28,BCTinhHinhTaiChinh_06105!$B$18:$E$87,4,0)</f>
        <v>93749360</v>
      </c>
    </row>
    <row r="29" spans="1:5" ht="15" customHeight="1">
      <c r="A29" s="485" t="s">
        <v>960</v>
      </c>
      <c r="B29" s="485" t="s">
        <v>66</v>
      </c>
      <c r="C29" s="485" t="s">
        <v>892</v>
      </c>
      <c r="D29" s="487">
        <f>+VLOOKUP(B29,BCTinhHinhTaiChinh_06105!$B$18:$D$87,3,0)</f>
        <v>0</v>
      </c>
      <c r="E29" s="485">
        <f>+VLOOKUP(B29,BCTinhHinhTaiChinh_06105!$B$18:$E$87,4,0)</f>
        <v>0</v>
      </c>
    </row>
    <row r="30" spans="1:5" ht="15" customHeight="1">
      <c r="A30" s="484" t="s">
        <v>961</v>
      </c>
      <c r="B30" s="485" t="s">
        <v>5</v>
      </c>
      <c r="C30" s="485" t="s">
        <v>892</v>
      </c>
      <c r="D30" s="487">
        <f>+VLOOKUP(B30,BCTinhHinhTaiChinh_06105!$B$18:$D$87,3,0)</f>
        <v>135950494</v>
      </c>
      <c r="E30" s="485">
        <f>+VLOOKUP(B30,BCTinhHinhTaiChinh_06105!$B$18:$E$87,4,0)</f>
        <v>229241880</v>
      </c>
    </row>
    <row r="31" spans="1:5" ht="15" customHeight="1">
      <c r="A31" s="484" t="s">
        <v>962</v>
      </c>
      <c r="B31" s="485" t="s">
        <v>11</v>
      </c>
      <c r="C31" s="485" t="s">
        <v>892</v>
      </c>
      <c r="D31" s="487">
        <f>+VLOOKUP(B31,BCTinhHinhTaiChinh_06105!$B$18:$D$87,3,0)</f>
        <v>53897047684</v>
      </c>
      <c r="E31" s="485">
        <f>+VLOOKUP(B31,BCTinhHinhTaiChinh_06105!$B$18:$E$87,4,0)</f>
        <v>54614090707</v>
      </c>
    </row>
    <row r="32" spans="1:5" ht="15" customHeight="1">
      <c r="A32" s="485" t="s">
        <v>963</v>
      </c>
      <c r="B32" s="485" t="s">
        <v>12</v>
      </c>
      <c r="C32" s="485" t="s">
        <v>892</v>
      </c>
      <c r="D32" s="487">
        <f>+VLOOKUP(B32,BCTinhHinhTaiChinh_06105!$B$18:$D$87,3,0)</f>
        <v>44365076000</v>
      </c>
      <c r="E32" s="485">
        <f>+VLOOKUP(B32,BCTinhHinhTaiChinh_06105!$B$18:$E$87,4,0)</f>
        <v>44427802200</v>
      </c>
    </row>
    <row r="33" spans="1:5" ht="15" customHeight="1">
      <c r="A33" s="485" t="s">
        <v>964</v>
      </c>
      <c r="B33" s="485" t="s">
        <v>13</v>
      </c>
      <c r="C33" s="485" t="s">
        <v>892</v>
      </c>
      <c r="D33" s="487">
        <f>+VLOOKUP(B33,BCTinhHinhTaiChinh_06105!$B$18:$D$87,3,0)</f>
        <v>64583255600</v>
      </c>
      <c r="E33" s="485">
        <f>+VLOOKUP(B33,BCTinhHinhTaiChinh_06105!$B$18:$E$87,4,0)</f>
        <v>64487938100</v>
      </c>
    </row>
    <row r="34" spans="1:5" ht="15" customHeight="1">
      <c r="A34" s="485" t="s">
        <v>965</v>
      </c>
      <c r="B34" s="485" t="s">
        <v>67</v>
      </c>
      <c r="C34" s="485" t="s">
        <v>892</v>
      </c>
      <c r="D34" s="487">
        <f>+VLOOKUP(B34,BCTinhHinhTaiChinh_06105!$B$18:$D$87,3,0)</f>
        <v>-20218179600</v>
      </c>
      <c r="E34" s="485">
        <f>+VLOOKUP(B34,BCTinhHinhTaiChinh_06105!$B$18:$E$87,4,0)</f>
        <v>-20060135900</v>
      </c>
    </row>
    <row r="35" spans="1:5" ht="15" customHeight="1">
      <c r="A35" s="485" t="s">
        <v>966</v>
      </c>
      <c r="B35" s="485" t="s">
        <v>68</v>
      </c>
      <c r="C35" s="485" t="s">
        <v>892</v>
      </c>
      <c r="D35" s="487">
        <f>+VLOOKUP(B35,BCTinhHinhTaiChinh_06105!$B$18:$D$87,3,0)</f>
        <v>-933415275</v>
      </c>
      <c r="E35" s="485">
        <f>+VLOOKUP(B35,BCTinhHinhTaiChinh_06105!$B$18:$E$87,4,0)</f>
        <v>-919645589</v>
      </c>
    </row>
    <row r="36" spans="1:5" ht="15" customHeight="1">
      <c r="A36" s="485" t="s">
        <v>967</v>
      </c>
      <c r="B36" s="485" t="s">
        <v>14</v>
      </c>
      <c r="C36" s="485" t="s">
        <v>892</v>
      </c>
      <c r="D36" s="487">
        <f>+VLOOKUP(B36,BCTinhHinhTaiChinh_06105!$B$18:$D$87,3,0)</f>
        <v>10465386959</v>
      </c>
      <c r="E36" s="485">
        <f>+VLOOKUP(B36,BCTinhHinhTaiChinh_06105!$B$18:$E$87,4,0)</f>
        <v>11105934096</v>
      </c>
    </row>
    <row r="37" spans="1:5" ht="15" customHeight="1">
      <c r="A37" s="484" t="s">
        <v>968</v>
      </c>
      <c r="B37" s="485" t="s">
        <v>15</v>
      </c>
      <c r="C37" s="485" t="s">
        <v>892</v>
      </c>
      <c r="D37" s="485">
        <f>+VLOOKUP(B37,BCTinhHinhTaiChinh_06105!$B$18:$D$87,3,0)</f>
        <v>12148.53</v>
      </c>
      <c r="E37" s="485">
        <f>+VLOOKUP(B37,BCTinhHinhTaiChinh_06105!$B$18:$E$87,4,0)</f>
        <v>12292.77</v>
      </c>
    </row>
    <row r="38" spans="1:5" ht="15" customHeight="1">
      <c r="A38" s="484" t="s">
        <v>969</v>
      </c>
      <c r="B38" s="485" t="s">
        <v>69</v>
      </c>
      <c r="C38" s="485" t="s">
        <v>892</v>
      </c>
      <c r="D38" s="485">
        <f>+VLOOKUP(B38,BCTinhHinhTaiChinh_06105!$B$18:$D$87,3,0)</f>
        <v>0</v>
      </c>
      <c r="E38" s="485">
        <f>+VLOOKUP(B38,BCTinhHinhTaiChinh_06105!$B$18:$E$87,4,0)</f>
        <v>0</v>
      </c>
    </row>
    <row r="39" spans="1:5" ht="15" customHeight="1">
      <c r="A39" s="485" t="s">
        <v>970</v>
      </c>
      <c r="B39" s="485" t="s">
        <v>70</v>
      </c>
      <c r="C39" s="485" t="s">
        <v>892</v>
      </c>
      <c r="D39" s="485">
        <f>+VLOOKUP(B39,BCTinhHinhTaiChinh_06105!$B$18:$D$87,3,0)</f>
        <v>0</v>
      </c>
      <c r="E39" s="485">
        <f>+VLOOKUP(B39,BCTinhHinhTaiChinh_06105!$B$18:$E$87,4,0)</f>
        <v>0</v>
      </c>
    </row>
    <row r="40" spans="1:5" ht="15" customHeight="1">
      <c r="A40" s="485" t="s">
        <v>971</v>
      </c>
      <c r="B40" s="485" t="s">
        <v>71</v>
      </c>
      <c r="C40" s="485" t="s">
        <v>892</v>
      </c>
      <c r="D40" s="485">
        <f>+VLOOKUP(B40,BCTinhHinhTaiChinh_06105!$B$18:$D$87,3,0)</f>
        <v>0</v>
      </c>
      <c r="E40" s="485">
        <f>+VLOOKUP(B40,BCTinhHinhTaiChinh_06105!$B$18:$E$87,4,0)</f>
        <v>0</v>
      </c>
    </row>
    <row r="41" spans="1:5" ht="15" customHeight="1">
      <c r="A41" s="484" t="s">
        <v>972</v>
      </c>
      <c r="B41" s="485" t="s">
        <v>72</v>
      </c>
      <c r="C41" s="485" t="s">
        <v>892</v>
      </c>
      <c r="D41" s="485">
        <f>+VLOOKUP(B41,BCTinhHinhTaiChinh_06105!$B$18:$D$87,3,0)</f>
        <v>0</v>
      </c>
      <c r="E41" s="485">
        <f>+VLOOKUP(B41,BCTinhHinhTaiChinh_06105!$B$18:$E$87,4,0)</f>
        <v>0</v>
      </c>
    </row>
    <row r="42" spans="1:5" ht="15" customHeight="1">
      <c r="A42" s="485" t="s">
        <v>973</v>
      </c>
      <c r="B42" s="485" t="s">
        <v>73</v>
      </c>
      <c r="C42" s="485" t="s">
        <v>892</v>
      </c>
      <c r="D42" s="485">
        <f>+VLOOKUP(B42,BCTinhHinhTaiChinh_06105!$B$18:$D$87,3,0)</f>
        <v>0</v>
      </c>
      <c r="E42" s="485">
        <f>+VLOOKUP(B42,BCTinhHinhTaiChinh_06105!$B$18:$E$87,4,0)</f>
        <v>0</v>
      </c>
    </row>
    <row r="43" spans="1:5" ht="15" customHeight="1">
      <c r="A43" s="485" t="s">
        <v>974</v>
      </c>
      <c r="B43" s="485" t="s">
        <v>74</v>
      </c>
      <c r="C43" s="485" t="s">
        <v>892</v>
      </c>
      <c r="D43" s="485">
        <f>+VLOOKUP(B43,BCTinhHinhTaiChinh_06105!$B$18:$D$87,3,0)</f>
        <v>0</v>
      </c>
      <c r="E43" s="485">
        <f>+VLOOKUP(B43,BCTinhHinhTaiChinh_06105!$B$18:$E$87,4,0)</f>
        <v>0</v>
      </c>
    </row>
    <row r="44" spans="1:5" ht="15" customHeight="1">
      <c r="A44" s="485" t="s">
        <v>975</v>
      </c>
      <c r="B44" s="485" t="s">
        <v>75</v>
      </c>
      <c r="C44" s="485" t="s">
        <v>892</v>
      </c>
      <c r="D44" s="485">
        <f>+VLOOKUP(B44,BCTinhHinhTaiChinh_06105!$B$18:$D$87,3,0)</f>
        <v>0</v>
      </c>
      <c r="E44" s="485">
        <f>+VLOOKUP(B44,BCTinhHinhTaiChinh_06105!$B$18:$E$87,4,0)</f>
        <v>0</v>
      </c>
    </row>
    <row r="45" spans="1:5" ht="15" customHeight="1">
      <c r="A45" s="485" t="s">
        <v>976</v>
      </c>
      <c r="B45" s="485" t="s">
        <v>76</v>
      </c>
      <c r="C45" s="485"/>
      <c r="D45" s="485">
        <f>+VLOOKUP(B45,BCTinhHinhTaiChinh_06105!$B$18:$D$87,3,0)</f>
        <v>4436507.5999999996</v>
      </c>
      <c r="E45" s="485">
        <f>+VLOOKUP(B45,BCTinhHinhTaiChinh_06105!$B$18:$E$87,4,0)</f>
        <v>4442780.22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topLeftCell="A22" workbookViewId="0">
      <selection activeCell="D39" sqref="D39"/>
    </sheetView>
  </sheetViews>
  <sheetFormatPr defaultRowHeight="12.75"/>
  <cols>
    <col min="1" max="1" width="61.85546875" customWidth="1"/>
    <col min="2" max="2" width="6.85546875" customWidth="1"/>
    <col min="3" max="3" width="24.42578125" customWidth="1"/>
    <col min="4" max="5" width="21.5703125" style="489" customWidth="1"/>
    <col min="257" max="257" width="61.85546875" customWidth="1"/>
    <col min="258" max="258" width="6.85546875" customWidth="1"/>
    <col min="259" max="259" width="24.42578125" customWidth="1"/>
    <col min="260" max="261" width="21.5703125" customWidth="1"/>
    <col min="513" max="513" width="61.85546875" customWidth="1"/>
    <col min="514" max="514" width="6.85546875" customWidth="1"/>
    <col min="515" max="515" width="24.42578125" customWidth="1"/>
    <col min="516" max="517" width="21.5703125" customWidth="1"/>
    <col min="769" max="769" width="61.85546875" customWidth="1"/>
    <col min="770" max="770" width="6.85546875" customWidth="1"/>
    <col min="771" max="771" width="24.42578125" customWidth="1"/>
    <col min="772" max="773" width="21.5703125" customWidth="1"/>
    <col min="1025" max="1025" width="61.85546875" customWidth="1"/>
    <col min="1026" max="1026" width="6.85546875" customWidth="1"/>
    <col min="1027" max="1027" width="24.42578125" customWidth="1"/>
    <col min="1028" max="1029" width="21.5703125" customWidth="1"/>
    <col min="1281" max="1281" width="61.85546875" customWidth="1"/>
    <col min="1282" max="1282" width="6.85546875" customWidth="1"/>
    <col min="1283" max="1283" width="24.42578125" customWidth="1"/>
    <col min="1284" max="1285" width="21.5703125" customWidth="1"/>
    <col min="1537" max="1537" width="61.85546875" customWidth="1"/>
    <col min="1538" max="1538" width="6.85546875" customWidth="1"/>
    <col min="1539" max="1539" width="24.42578125" customWidth="1"/>
    <col min="1540" max="1541" width="21.5703125" customWidth="1"/>
    <col min="1793" max="1793" width="61.85546875" customWidth="1"/>
    <col min="1794" max="1794" width="6.85546875" customWidth="1"/>
    <col min="1795" max="1795" width="24.42578125" customWidth="1"/>
    <col min="1796" max="1797" width="21.5703125" customWidth="1"/>
    <col min="2049" max="2049" width="61.85546875" customWidth="1"/>
    <col min="2050" max="2050" width="6.85546875" customWidth="1"/>
    <col min="2051" max="2051" width="24.42578125" customWidth="1"/>
    <col min="2052" max="2053" width="21.5703125" customWidth="1"/>
    <col min="2305" max="2305" width="61.85546875" customWidth="1"/>
    <col min="2306" max="2306" width="6.85546875" customWidth="1"/>
    <col min="2307" max="2307" width="24.42578125" customWidth="1"/>
    <col min="2308" max="2309" width="21.5703125" customWidth="1"/>
    <col min="2561" max="2561" width="61.85546875" customWidth="1"/>
    <col min="2562" max="2562" width="6.85546875" customWidth="1"/>
    <col min="2563" max="2563" width="24.42578125" customWidth="1"/>
    <col min="2564" max="2565" width="21.5703125" customWidth="1"/>
    <col min="2817" max="2817" width="61.85546875" customWidth="1"/>
    <col min="2818" max="2818" width="6.85546875" customWidth="1"/>
    <col min="2819" max="2819" width="24.42578125" customWidth="1"/>
    <col min="2820" max="2821" width="21.5703125" customWidth="1"/>
    <col min="3073" max="3073" width="61.85546875" customWidth="1"/>
    <col min="3074" max="3074" width="6.85546875" customWidth="1"/>
    <col min="3075" max="3075" width="24.42578125" customWidth="1"/>
    <col min="3076" max="3077" width="21.5703125" customWidth="1"/>
    <col min="3329" max="3329" width="61.85546875" customWidth="1"/>
    <col min="3330" max="3330" width="6.85546875" customWidth="1"/>
    <col min="3331" max="3331" width="24.42578125" customWidth="1"/>
    <col min="3332" max="3333" width="21.5703125" customWidth="1"/>
    <col min="3585" max="3585" width="61.85546875" customWidth="1"/>
    <col min="3586" max="3586" width="6.85546875" customWidth="1"/>
    <col min="3587" max="3587" width="24.42578125" customWidth="1"/>
    <col min="3588" max="3589" width="21.5703125" customWidth="1"/>
    <col min="3841" max="3841" width="61.85546875" customWidth="1"/>
    <col min="3842" max="3842" width="6.85546875" customWidth="1"/>
    <col min="3843" max="3843" width="24.42578125" customWidth="1"/>
    <col min="3844" max="3845" width="21.5703125" customWidth="1"/>
    <col min="4097" max="4097" width="61.85546875" customWidth="1"/>
    <col min="4098" max="4098" width="6.85546875" customWidth="1"/>
    <col min="4099" max="4099" width="24.42578125" customWidth="1"/>
    <col min="4100" max="4101" width="21.5703125" customWidth="1"/>
    <col min="4353" max="4353" width="61.85546875" customWidth="1"/>
    <col min="4354" max="4354" width="6.85546875" customWidth="1"/>
    <col min="4355" max="4355" width="24.42578125" customWidth="1"/>
    <col min="4356" max="4357" width="21.5703125" customWidth="1"/>
    <col min="4609" max="4609" width="61.85546875" customWidth="1"/>
    <col min="4610" max="4610" width="6.85546875" customWidth="1"/>
    <col min="4611" max="4611" width="24.42578125" customWidth="1"/>
    <col min="4612" max="4613" width="21.5703125" customWidth="1"/>
    <col min="4865" max="4865" width="61.85546875" customWidth="1"/>
    <col min="4866" max="4866" width="6.85546875" customWidth="1"/>
    <col min="4867" max="4867" width="24.42578125" customWidth="1"/>
    <col min="4868" max="4869" width="21.5703125" customWidth="1"/>
    <col min="5121" max="5121" width="61.85546875" customWidth="1"/>
    <col min="5122" max="5122" width="6.85546875" customWidth="1"/>
    <col min="5123" max="5123" width="24.42578125" customWidth="1"/>
    <col min="5124" max="5125" width="21.5703125" customWidth="1"/>
    <col min="5377" max="5377" width="61.85546875" customWidth="1"/>
    <col min="5378" max="5378" width="6.85546875" customWidth="1"/>
    <col min="5379" max="5379" width="24.42578125" customWidth="1"/>
    <col min="5380" max="5381" width="21.5703125" customWidth="1"/>
    <col min="5633" max="5633" width="61.85546875" customWidth="1"/>
    <col min="5634" max="5634" width="6.85546875" customWidth="1"/>
    <col min="5635" max="5635" width="24.42578125" customWidth="1"/>
    <col min="5636" max="5637" width="21.5703125" customWidth="1"/>
    <col min="5889" max="5889" width="61.85546875" customWidth="1"/>
    <col min="5890" max="5890" width="6.85546875" customWidth="1"/>
    <col min="5891" max="5891" width="24.42578125" customWidth="1"/>
    <col min="5892" max="5893" width="21.5703125" customWidth="1"/>
    <col min="6145" max="6145" width="61.85546875" customWidth="1"/>
    <col min="6146" max="6146" width="6.85546875" customWidth="1"/>
    <col min="6147" max="6147" width="24.42578125" customWidth="1"/>
    <col min="6148" max="6149" width="21.5703125" customWidth="1"/>
    <col min="6401" max="6401" width="61.85546875" customWidth="1"/>
    <col min="6402" max="6402" width="6.85546875" customWidth="1"/>
    <col min="6403" max="6403" width="24.42578125" customWidth="1"/>
    <col min="6404" max="6405" width="21.5703125" customWidth="1"/>
    <col min="6657" max="6657" width="61.85546875" customWidth="1"/>
    <col min="6658" max="6658" width="6.85546875" customWidth="1"/>
    <col min="6659" max="6659" width="24.42578125" customWidth="1"/>
    <col min="6660" max="6661" width="21.5703125" customWidth="1"/>
    <col min="6913" max="6913" width="61.85546875" customWidth="1"/>
    <col min="6914" max="6914" width="6.85546875" customWidth="1"/>
    <col min="6915" max="6915" width="24.42578125" customWidth="1"/>
    <col min="6916" max="6917" width="21.5703125" customWidth="1"/>
    <col min="7169" max="7169" width="61.85546875" customWidth="1"/>
    <col min="7170" max="7170" width="6.85546875" customWidth="1"/>
    <col min="7171" max="7171" width="24.42578125" customWidth="1"/>
    <col min="7172" max="7173" width="21.5703125" customWidth="1"/>
    <col min="7425" max="7425" width="61.85546875" customWidth="1"/>
    <col min="7426" max="7426" width="6.85546875" customWidth="1"/>
    <col min="7427" max="7427" width="24.42578125" customWidth="1"/>
    <col min="7428" max="7429" width="21.5703125" customWidth="1"/>
    <col min="7681" max="7681" width="61.85546875" customWidth="1"/>
    <col min="7682" max="7682" width="6.85546875" customWidth="1"/>
    <col min="7683" max="7683" width="24.42578125" customWidth="1"/>
    <col min="7684" max="7685" width="21.5703125" customWidth="1"/>
    <col min="7937" max="7937" width="61.85546875" customWidth="1"/>
    <col min="7938" max="7938" width="6.85546875" customWidth="1"/>
    <col min="7939" max="7939" width="24.42578125" customWidth="1"/>
    <col min="7940" max="7941" width="21.5703125" customWidth="1"/>
    <col min="8193" max="8193" width="61.85546875" customWidth="1"/>
    <col min="8194" max="8194" width="6.85546875" customWidth="1"/>
    <col min="8195" max="8195" width="24.42578125" customWidth="1"/>
    <col min="8196" max="8197" width="21.5703125" customWidth="1"/>
    <col min="8449" max="8449" width="61.85546875" customWidth="1"/>
    <col min="8450" max="8450" width="6.85546875" customWidth="1"/>
    <col min="8451" max="8451" width="24.42578125" customWidth="1"/>
    <col min="8452" max="8453" width="21.5703125" customWidth="1"/>
    <col min="8705" max="8705" width="61.85546875" customWidth="1"/>
    <col min="8706" max="8706" width="6.85546875" customWidth="1"/>
    <col min="8707" max="8707" width="24.42578125" customWidth="1"/>
    <col min="8708" max="8709" width="21.5703125" customWidth="1"/>
    <col min="8961" max="8961" width="61.85546875" customWidth="1"/>
    <col min="8962" max="8962" width="6.85546875" customWidth="1"/>
    <col min="8963" max="8963" width="24.42578125" customWidth="1"/>
    <col min="8964" max="8965" width="21.5703125" customWidth="1"/>
    <col min="9217" max="9217" width="61.85546875" customWidth="1"/>
    <col min="9218" max="9218" width="6.85546875" customWidth="1"/>
    <col min="9219" max="9219" width="24.42578125" customWidth="1"/>
    <col min="9220" max="9221" width="21.5703125" customWidth="1"/>
    <col min="9473" max="9473" width="61.85546875" customWidth="1"/>
    <col min="9474" max="9474" width="6.85546875" customWidth="1"/>
    <col min="9475" max="9475" width="24.42578125" customWidth="1"/>
    <col min="9476" max="9477" width="21.5703125" customWidth="1"/>
    <col min="9729" max="9729" width="61.85546875" customWidth="1"/>
    <col min="9730" max="9730" width="6.85546875" customWidth="1"/>
    <col min="9731" max="9731" width="24.42578125" customWidth="1"/>
    <col min="9732" max="9733" width="21.5703125" customWidth="1"/>
    <col min="9985" max="9985" width="61.85546875" customWidth="1"/>
    <col min="9986" max="9986" width="6.85546875" customWidth="1"/>
    <col min="9987" max="9987" width="24.42578125" customWidth="1"/>
    <col min="9988" max="9989" width="21.5703125" customWidth="1"/>
    <col min="10241" max="10241" width="61.85546875" customWidth="1"/>
    <col min="10242" max="10242" width="6.85546875" customWidth="1"/>
    <col min="10243" max="10243" width="24.42578125" customWidth="1"/>
    <col min="10244" max="10245" width="21.5703125" customWidth="1"/>
    <col min="10497" max="10497" width="61.85546875" customWidth="1"/>
    <col min="10498" max="10498" width="6.85546875" customWidth="1"/>
    <col min="10499" max="10499" width="24.42578125" customWidth="1"/>
    <col min="10500" max="10501" width="21.5703125" customWidth="1"/>
    <col min="10753" max="10753" width="61.85546875" customWidth="1"/>
    <col min="10754" max="10754" width="6.85546875" customWidth="1"/>
    <col min="10755" max="10755" width="24.42578125" customWidth="1"/>
    <col min="10756" max="10757" width="21.5703125" customWidth="1"/>
    <col min="11009" max="11009" width="61.85546875" customWidth="1"/>
    <col min="11010" max="11010" width="6.85546875" customWidth="1"/>
    <col min="11011" max="11011" width="24.42578125" customWidth="1"/>
    <col min="11012" max="11013" width="21.5703125" customWidth="1"/>
    <col min="11265" max="11265" width="61.85546875" customWidth="1"/>
    <col min="11266" max="11266" width="6.85546875" customWidth="1"/>
    <col min="11267" max="11267" width="24.42578125" customWidth="1"/>
    <col min="11268" max="11269" width="21.5703125" customWidth="1"/>
    <col min="11521" max="11521" width="61.85546875" customWidth="1"/>
    <col min="11522" max="11522" width="6.85546875" customWidth="1"/>
    <col min="11523" max="11523" width="24.42578125" customWidth="1"/>
    <col min="11524" max="11525" width="21.5703125" customWidth="1"/>
    <col min="11777" max="11777" width="61.85546875" customWidth="1"/>
    <col min="11778" max="11778" width="6.85546875" customWidth="1"/>
    <col min="11779" max="11779" width="24.42578125" customWidth="1"/>
    <col min="11780" max="11781" width="21.5703125" customWidth="1"/>
    <col min="12033" max="12033" width="61.85546875" customWidth="1"/>
    <col min="12034" max="12034" width="6.85546875" customWidth="1"/>
    <col min="12035" max="12035" width="24.42578125" customWidth="1"/>
    <col min="12036" max="12037" width="21.5703125" customWidth="1"/>
    <col min="12289" max="12289" width="61.85546875" customWidth="1"/>
    <col min="12290" max="12290" width="6.85546875" customWidth="1"/>
    <col min="12291" max="12291" width="24.42578125" customWidth="1"/>
    <col min="12292" max="12293" width="21.5703125" customWidth="1"/>
    <col min="12545" max="12545" width="61.85546875" customWidth="1"/>
    <col min="12546" max="12546" width="6.85546875" customWidth="1"/>
    <col min="12547" max="12547" width="24.42578125" customWidth="1"/>
    <col min="12548" max="12549" width="21.5703125" customWidth="1"/>
    <col min="12801" max="12801" width="61.85546875" customWidth="1"/>
    <col min="12802" max="12802" width="6.85546875" customWidth="1"/>
    <col min="12803" max="12803" width="24.42578125" customWidth="1"/>
    <col min="12804" max="12805" width="21.5703125" customWidth="1"/>
    <col min="13057" max="13057" width="61.85546875" customWidth="1"/>
    <col min="13058" max="13058" width="6.85546875" customWidth="1"/>
    <col min="13059" max="13059" width="24.42578125" customWidth="1"/>
    <col min="13060" max="13061" width="21.5703125" customWidth="1"/>
    <col min="13313" max="13313" width="61.85546875" customWidth="1"/>
    <col min="13314" max="13314" width="6.85546875" customWidth="1"/>
    <col min="13315" max="13315" width="24.42578125" customWidth="1"/>
    <col min="13316" max="13317" width="21.5703125" customWidth="1"/>
    <col min="13569" max="13569" width="61.85546875" customWidth="1"/>
    <col min="13570" max="13570" width="6.85546875" customWidth="1"/>
    <col min="13571" max="13571" width="24.42578125" customWidth="1"/>
    <col min="13572" max="13573" width="21.5703125" customWidth="1"/>
    <col min="13825" max="13825" width="61.85546875" customWidth="1"/>
    <col min="13826" max="13826" width="6.85546875" customWidth="1"/>
    <col min="13827" max="13827" width="24.42578125" customWidth="1"/>
    <col min="13828" max="13829" width="21.5703125" customWidth="1"/>
    <col min="14081" max="14081" width="61.85546875" customWidth="1"/>
    <col min="14082" max="14082" width="6.85546875" customWidth="1"/>
    <col min="14083" max="14083" width="24.42578125" customWidth="1"/>
    <col min="14084" max="14085" width="21.5703125" customWidth="1"/>
    <col min="14337" max="14337" width="61.85546875" customWidth="1"/>
    <col min="14338" max="14338" width="6.85546875" customWidth="1"/>
    <col min="14339" max="14339" width="24.42578125" customWidth="1"/>
    <col min="14340" max="14341" width="21.5703125" customWidth="1"/>
    <col min="14593" max="14593" width="61.85546875" customWidth="1"/>
    <col min="14594" max="14594" width="6.85546875" customWidth="1"/>
    <col min="14595" max="14595" width="24.42578125" customWidth="1"/>
    <col min="14596" max="14597" width="21.5703125" customWidth="1"/>
    <col min="14849" max="14849" width="61.85546875" customWidth="1"/>
    <col min="14850" max="14850" width="6.85546875" customWidth="1"/>
    <col min="14851" max="14851" width="24.42578125" customWidth="1"/>
    <col min="14852" max="14853" width="21.5703125" customWidth="1"/>
    <col min="15105" max="15105" width="61.85546875" customWidth="1"/>
    <col min="15106" max="15106" width="6.85546875" customWidth="1"/>
    <col min="15107" max="15107" width="24.42578125" customWidth="1"/>
    <col min="15108" max="15109" width="21.5703125" customWidth="1"/>
    <col min="15361" max="15361" width="61.85546875" customWidth="1"/>
    <col min="15362" max="15362" width="6.85546875" customWidth="1"/>
    <col min="15363" max="15363" width="24.42578125" customWidth="1"/>
    <col min="15364" max="15365" width="21.5703125" customWidth="1"/>
    <col min="15617" max="15617" width="61.85546875" customWidth="1"/>
    <col min="15618" max="15618" width="6.85546875" customWidth="1"/>
    <col min="15619" max="15619" width="24.42578125" customWidth="1"/>
    <col min="15620" max="15621" width="21.5703125" customWidth="1"/>
    <col min="15873" max="15873" width="61.85546875" customWidth="1"/>
    <col min="15874" max="15874" width="6.85546875" customWidth="1"/>
    <col min="15875" max="15875" width="24.42578125" customWidth="1"/>
    <col min="15876" max="15877" width="21.5703125" customWidth="1"/>
    <col min="16129" max="16129" width="61.85546875" customWidth="1"/>
    <col min="16130" max="16130" width="6.85546875" customWidth="1"/>
    <col min="16131" max="16131" width="24.42578125" customWidth="1"/>
    <col min="16132" max="16133" width="21.5703125" customWidth="1"/>
  </cols>
  <sheetData>
    <row r="1" spans="1:5" ht="15" customHeight="1">
      <c r="A1" s="483" t="s">
        <v>884</v>
      </c>
      <c r="B1" s="483" t="s">
        <v>885</v>
      </c>
      <c r="C1" s="483" t="s">
        <v>886</v>
      </c>
      <c r="D1" s="488" t="s">
        <v>887</v>
      </c>
      <c r="E1" s="488" t="s">
        <v>888</v>
      </c>
    </row>
    <row r="2" spans="1:5" ht="15" customHeight="1">
      <c r="A2" s="484" t="s">
        <v>977</v>
      </c>
      <c r="B2" s="485" t="s">
        <v>51</v>
      </c>
      <c r="C2" s="485" t="s">
        <v>892</v>
      </c>
      <c r="D2" s="487" t="s">
        <v>892</v>
      </c>
      <c r="E2" s="487" t="s">
        <v>892</v>
      </c>
    </row>
    <row r="3" spans="1:5" ht="15" customHeight="1">
      <c r="A3" s="485" t="s">
        <v>978</v>
      </c>
      <c r="B3" s="485" t="s">
        <v>16</v>
      </c>
      <c r="C3" s="485" t="s">
        <v>892</v>
      </c>
      <c r="D3" s="487">
        <f>+VLOOKUP(B3,BCLCGT_06262!$B$19:$E$64,3,0)</f>
        <v>-640547137</v>
      </c>
      <c r="E3" s="487">
        <f>+VLOOKUP(B3,BCLCGT_06262!$B$19:$E$64,4,0)</f>
        <v>1552642088</v>
      </c>
    </row>
    <row r="4" spans="1:5" ht="15" customHeight="1">
      <c r="A4" s="485" t="s">
        <v>979</v>
      </c>
      <c r="B4" s="485" t="s">
        <v>17</v>
      </c>
      <c r="C4" s="485" t="s">
        <v>892</v>
      </c>
      <c r="D4" s="487">
        <f>+VLOOKUP(B4,BCLCGT_06262!$B$19:$E$64,3,0)</f>
        <v>781787991</v>
      </c>
      <c r="E4" s="487">
        <f>+VLOOKUP(B4,BCLCGT_06262!$B$19:$E$64,4,0)</f>
        <v>161602691</v>
      </c>
    </row>
    <row r="5" spans="1:5" ht="15" customHeight="1">
      <c r="A5" s="485" t="s">
        <v>980</v>
      </c>
      <c r="B5" s="485" t="s">
        <v>18</v>
      </c>
      <c r="C5" s="485" t="s">
        <v>892</v>
      </c>
      <c r="D5" s="487">
        <f>+VLOOKUP(B5,BCLCGT_06262!$B$19:$E$64,3,0)</f>
        <v>868528256</v>
      </c>
      <c r="E5" s="487">
        <f>+VLOOKUP(B5,BCLCGT_06262!$B$19:$E$64,4,0)</f>
        <v>119385468</v>
      </c>
    </row>
    <row r="6" spans="1:5" ht="15" customHeight="1">
      <c r="A6" s="485" t="s">
        <v>981</v>
      </c>
      <c r="B6" s="485" t="s">
        <v>27</v>
      </c>
      <c r="C6" s="485" t="s">
        <v>892</v>
      </c>
      <c r="D6" s="487">
        <f>+VLOOKUP(B6,BCLCGT_06262!$B$19:$E$64,3,0)</f>
        <v>-86740265</v>
      </c>
      <c r="E6" s="487">
        <f>+VLOOKUP(B6,BCLCGT_06262!$B$19:$E$64,4,0)</f>
        <v>42217223</v>
      </c>
    </row>
    <row r="7" spans="1:5" ht="15" customHeight="1">
      <c r="A7" s="485" t="s">
        <v>982</v>
      </c>
      <c r="B7" s="485" t="s">
        <v>28</v>
      </c>
      <c r="C7" s="485" t="s">
        <v>892</v>
      </c>
      <c r="D7" s="487">
        <f>+VLOOKUP(B7,BCLCGT_06262!$B$19:$E$64,3,0)</f>
        <v>141240854</v>
      </c>
      <c r="E7" s="487">
        <f>+VLOOKUP(B7,BCLCGT_06262!$B$19:$E$64,4,0)</f>
        <v>1714244779</v>
      </c>
    </row>
    <row r="8" spans="1:5" ht="15" customHeight="1">
      <c r="A8" s="485" t="s">
        <v>983</v>
      </c>
      <c r="B8" s="485" t="s">
        <v>34</v>
      </c>
      <c r="C8" s="485" t="s">
        <v>892</v>
      </c>
      <c r="D8" s="487">
        <f>+VLOOKUP(B8,BCLCGT_06262!$B$19:$E$64,3,0)</f>
        <v>0</v>
      </c>
      <c r="E8" s="487">
        <f>+VLOOKUP(B8,BCLCGT_06262!$B$19:$E$64,4,0)</f>
        <v>-45936737791</v>
      </c>
    </row>
    <row r="9" spans="1:5" ht="15" customHeight="1">
      <c r="A9" s="485" t="s">
        <v>984</v>
      </c>
      <c r="B9" s="485" t="s">
        <v>29</v>
      </c>
      <c r="C9" s="485" t="s">
        <v>892</v>
      </c>
      <c r="D9" s="487">
        <f>+VLOOKUP(B9,BCLCGT_06262!$B$19:$E$64,3,0)</f>
        <v>0</v>
      </c>
      <c r="E9" s="487">
        <f>+VLOOKUP(B9,BCLCGT_06262!$B$19:$E$64,4,0)</f>
        <v>0</v>
      </c>
    </row>
    <row r="10" spans="1:5" ht="15" customHeight="1">
      <c r="A10" s="485" t="s">
        <v>985</v>
      </c>
      <c r="B10" s="485" t="s">
        <v>30</v>
      </c>
      <c r="C10" s="485" t="s">
        <v>892</v>
      </c>
      <c r="D10" s="487">
        <f>+VLOOKUP(B10,BCLCGT_06262!$B$19:$E$64,3,0)</f>
        <v>49547977</v>
      </c>
      <c r="E10" s="487">
        <f>+VLOOKUP(B10,BCLCGT_06262!$B$19:$E$64,4,0)</f>
        <v>-1008712851</v>
      </c>
    </row>
    <row r="11" spans="1:5" ht="15" customHeight="1">
      <c r="A11" s="485" t="s">
        <v>986</v>
      </c>
      <c r="B11" s="485" t="s">
        <v>31</v>
      </c>
      <c r="C11" s="485" t="s">
        <v>892</v>
      </c>
      <c r="D11" s="487">
        <f>+VLOOKUP(B11,BCLCGT_06262!$B$19:$E$64,3,0)</f>
        <v>0</v>
      </c>
      <c r="E11" s="487">
        <f>+VLOOKUP(B11,BCLCGT_06262!$B$19:$E$64,4,0)</f>
        <v>0</v>
      </c>
    </row>
    <row r="12" spans="1:5" ht="15" customHeight="1">
      <c r="A12" s="485" t="s">
        <v>987</v>
      </c>
      <c r="B12" s="485" t="s">
        <v>32</v>
      </c>
      <c r="C12" s="485" t="s">
        <v>892</v>
      </c>
      <c r="D12" s="487">
        <f>+VLOOKUP(B12,BCLCGT_06262!$B$19:$E$64,3,0)</f>
        <v>0</v>
      </c>
      <c r="E12" s="487">
        <f>+VLOOKUP(B12,BCLCGT_06262!$B$19:$E$64,4,0)</f>
        <v>0</v>
      </c>
    </row>
    <row r="13" spans="1:5" ht="15" customHeight="1">
      <c r="A13" s="485" t="s">
        <v>988</v>
      </c>
      <c r="B13" s="485" t="s">
        <v>26</v>
      </c>
      <c r="C13" s="485" t="s">
        <v>892</v>
      </c>
      <c r="D13" s="487">
        <f>+VLOOKUP(B13,BCLCGT_06262!$B$19:$E$64,3,0)</f>
        <v>0</v>
      </c>
      <c r="E13" s="487">
        <f>+VLOOKUP(B13,BCLCGT_06262!$B$19:$E$64,4,0)</f>
        <v>0</v>
      </c>
    </row>
    <row r="14" spans="1:5" ht="15" customHeight="1">
      <c r="A14" s="485" t="s">
        <v>989</v>
      </c>
      <c r="B14" s="485" t="s">
        <v>25</v>
      </c>
      <c r="C14" s="485" t="s">
        <v>892</v>
      </c>
      <c r="D14" s="487">
        <f>+VLOOKUP(B14,BCLCGT_06262!$B$19:$E$64,3,0)</f>
        <v>74194</v>
      </c>
      <c r="E14" s="487">
        <f>+VLOOKUP(B14,BCLCGT_06262!$B$19:$E$64,4,0)</f>
        <v>0</v>
      </c>
    </row>
    <row r="15" spans="1:5" ht="15" customHeight="1">
      <c r="A15" s="485" t="s">
        <v>990</v>
      </c>
      <c r="B15" s="485" t="s">
        <v>24</v>
      </c>
      <c r="C15" s="485" t="s">
        <v>892</v>
      </c>
      <c r="D15" s="487">
        <f>+VLOOKUP(B15,BCLCGT_06262!$B$19:$E$64,3,0)</f>
        <v>0</v>
      </c>
      <c r="E15" s="487">
        <f>+VLOOKUP(B15,BCLCGT_06262!$B$19:$E$64,4,0)</f>
        <v>0</v>
      </c>
    </row>
    <row r="16" spans="1:5" ht="15" customHeight="1">
      <c r="A16" s="485" t="s">
        <v>991</v>
      </c>
      <c r="B16" s="485" t="s">
        <v>23</v>
      </c>
      <c r="C16" s="485" t="s">
        <v>892</v>
      </c>
      <c r="D16" s="487">
        <f>+VLOOKUP(B16,BCLCGT_06262!$B$19:$E$64,3,0)</f>
        <v>41029</v>
      </c>
      <c r="E16" s="487">
        <f>+VLOOKUP(B16,BCLCGT_06262!$B$19:$E$64,4,0)</f>
        <v>168600926</v>
      </c>
    </row>
    <row r="17" spans="1:5" ht="15" customHeight="1">
      <c r="A17" s="485" t="s">
        <v>992</v>
      </c>
      <c r="B17" s="485" t="s">
        <v>22</v>
      </c>
      <c r="C17" s="485" t="s">
        <v>892</v>
      </c>
      <c r="D17" s="487">
        <f>+VLOOKUP(B17,BCLCGT_06262!$B$19:$E$64,3,0)</f>
        <v>-10993033</v>
      </c>
      <c r="E17" s="487">
        <f>+VLOOKUP(B17,BCLCGT_06262!$B$19:$E$64,4,0)</f>
        <v>-13570823</v>
      </c>
    </row>
    <row r="18" spans="1:5" ht="15" customHeight="1">
      <c r="A18" s="485" t="s">
        <v>993</v>
      </c>
      <c r="B18" s="485" t="s">
        <v>33</v>
      </c>
      <c r="C18" s="485" t="s">
        <v>892</v>
      </c>
      <c r="D18" s="487">
        <f>+VLOOKUP(B18,BCLCGT_06262!$B$19:$E$64,3,0)</f>
        <v>90439</v>
      </c>
      <c r="E18" s="487">
        <f>+VLOOKUP(B18,BCLCGT_06262!$B$19:$E$64,4,0)</f>
        <v>0</v>
      </c>
    </row>
    <row r="19" spans="1:5" ht="15" customHeight="1">
      <c r="A19" s="485" t="s">
        <v>994</v>
      </c>
      <c r="B19" s="485" t="s">
        <v>827</v>
      </c>
      <c r="C19" s="485" t="s">
        <v>892</v>
      </c>
      <c r="D19" s="487">
        <f>+VLOOKUP(B19,BCLCGT_06262!$B$19:$E$64,3,0)</f>
        <v>5543485</v>
      </c>
      <c r="E19" s="487">
        <f>+VLOOKUP(B19,BCLCGT_06262!$B$19:$E$64,4,0)</f>
        <v>-1000000</v>
      </c>
    </row>
    <row r="20" spans="1:5" ht="15" customHeight="1">
      <c r="A20" s="485" t="s">
        <v>995</v>
      </c>
      <c r="B20" s="485" t="s">
        <v>829</v>
      </c>
      <c r="C20" s="485" t="s">
        <v>892</v>
      </c>
      <c r="D20" s="487">
        <f>+VLOOKUP(B20,BCLCGT_06262!$B$19:$E$64,3,0)</f>
        <v>-1307235</v>
      </c>
      <c r="E20" s="487">
        <f>+VLOOKUP(B20,BCLCGT_06262!$B$19:$E$64,4,0)</f>
        <v>37314846</v>
      </c>
    </row>
    <row r="21" spans="1:5" ht="15" customHeight="1">
      <c r="A21" s="485" t="s">
        <v>996</v>
      </c>
      <c r="B21" s="485" t="s">
        <v>831</v>
      </c>
      <c r="C21" s="485" t="s">
        <v>892</v>
      </c>
      <c r="D21" s="487">
        <f>+VLOOKUP(B21,BCLCGT_06262!$B$19:$E$64,3,0)</f>
        <v>0</v>
      </c>
      <c r="E21" s="487">
        <f>+VLOOKUP(B21,BCLCGT_06262!$B$19:$E$64,4,0)</f>
        <v>0</v>
      </c>
    </row>
    <row r="22" spans="1:5" ht="15" customHeight="1">
      <c r="A22" s="485" t="s">
        <v>997</v>
      </c>
      <c r="B22" s="485" t="s">
        <v>833</v>
      </c>
      <c r="C22" s="485" t="s">
        <v>892</v>
      </c>
      <c r="D22" s="487">
        <f>+VLOOKUP(B22,BCLCGT_06262!$B$19:$E$64,3,0)</f>
        <v>184237710</v>
      </c>
      <c r="E22" s="487">
        <f>+VLOOKUP(B22,BCLCGT_06262!$B$19:$E$64,4,0)</f>
        <v>-45039860914</v>
      </c>
    </row>
    <row r="23" spans="1:5" ht="15" customHeight="1">
      <c r="A23" s="484" t="s">
        <v>998</v>
      </c>
      <c r="B23" s="485" t="s">
        <v>61</v>
      </c>
      <c r="C23" s="485" t="s">
        <v>892</v>
      </c>
      <c r="D23" s="487">
        <f>+VLOOKUP(B23,BCLCGT_06262!$B$19:$E$64,3,0)</f>
        <v>0</v>
      </c>
      <c r="E23" s="487">
        <f>+VLOOKUP(B23,BCLCGT_06262!$B$19:$E$64,4,0)</f>
        <v>0</v>
      </c>
    </row>
    <row r="24" spans="1:5" ht="15" customHeight="1">
      <c r="A24" s="485" t="s">
        <v>999</v>
      </c>
      <c r="B24" s="485" t="s">
        <v>20</v>
      </c>
      <c r="C24" s="485" t="s">
        <v>892</v>
      </c>
      <c r="D24" s="487">
        <f>+VLOOKUP(B24,BCLCGT_06262!$B$19:$E$64,3,0)</f>
        <v>116123156</v>
      </c>
      <c r="E24" s="487">
        <f>+VLOOKUP(B24,BCLCGT_06262!$B$19:$E$64,4,0)</f>
        <v>223673451509</v>
      </c>
    </row>
    <row r="25" spans="1:5" ht="15" customHeight="1">
      <c r="A25" s="485" t="s">
        <v>1000</v>
      </c>
      <c r="B25" s="485" t="s">
        <v>19</v>
      </c>
      <c r="C25" s="485" t="s">
        <v>892</v>
      </c>
      <c r="D25" s="487">
        <f>+VLOOKUP(B25,BCLCGT_06262!$B$19:$E$64,3,0)</f>
        <v>-192619042</v>
      </c>
      <c r="E25" s="487">
        <f>+VLOOKUP(B25,BCLCGT_06262!$B$19:$E$64,4,0)</f>
        <v>-173111113500</v>
      </c>
    </row>
    <row r="26" spans="1:5" ht="15" customHeight="1">
      <c r="A26" s="485" t="s">
        <v>1001</v>
      </c>
      <c r="B26" s="485" t="s">
        <v>838</v>
      </c>
      <c r="C26" s="485" t="s">
        <v>892</v>
      </c>
      <c r="D26" s="487">
        <f>+VLOOKUP(B26,BCLCGT_06262!$B$19:$E$64,3,0)</f>
        <v>0</v>
      </c>
      <c r="E26" s="487">
        <f>+VLOOKUP(B26,BCLCGT_06262!$B$19:$E$64,4,0)</f>
        <v>0</v>
      </c>
    </row>
    <row r="27" spans="1:5" ht="15" customHeight="1">
      <c r="A27" s="485" t="s">
        <v>1002</v>
      </c>
      <c r="B27" s="485" t="s">
        <v>840</v>
      </c>
      <c r="C27" s="485" t="s">
        <v>892</v>
      </c>
      <c r="D27" s="487">
        <f>+VLOOKUP(B27,BCLCGT_06262!$B$19:$E$64,3,0)</f>
        <v>0</v>
      </c>
      <c r="E27" s="487">
        <f>+VLOOKUP(B27,BCLCGT_06262!$B$19:$E$64,4,0)</f>
        <v>0</v>
      </c>
    </row>
    <row r="28" spans="1:5" ht="15" customHeight="1">
      <c r="A28" s="485" t="s">
        <v>1003</v>
      </c>
      <c r="B28" s="485" t="s">
        <v>842</v>
      </c>
      <c r="C28" s="485" t="s">
        <v>892</v>
      </c>
      <c r="D28" s="487">
        <f>+VLOOKUP(B28,BCLCGT_06262!$B$19:$E$64,3,0)</f>
        <v>0</v>
      </c>
      <c r="E28" s="487">
        <f>+VLOOKUP(B28,BCLCGT_06262!$B$19:$E$64,4,0)</f>
        <v>0</v>
      </c>
    </row>
    <row r="29" spans="1:5" ht="15" customHeight="1">
      <c r="A29" s="485" t="s">
        <v>1004</v>
      </c>
      <c r="B29" s="485" t="s">
        <v>21</v>
      </c>
      <c r="C29" s="485" t="s">
        <v>892</v>
      </c>
      <c r="D29" s="487">
        <f>+VLOOKUP(B29,BCLCGT_06262!$B$19:$E$64,3,0)</f>
        <v>-76495886</v>
      </c>
      <c r="E29" s="487">
        <f>+VLOOKUP(B29,BCLCGT_06262!$B$19:$E$64,4,0)</f>
        <v>50562338009</v>
      </c>
    </row>
    <row r="30" spans="1:5" ht="15" customHeight="1">
      <c r="A30" s="484" t="s">
        <v>1005</v>
      </c>
      <c r="B30" s="485" t="s">
        <v>49</v>
      </c>
      <c r="C30" s="485" t="s">
        <v>892</v>
      </c>
      <c r="D30" s="487">
        <f>+VLOOKUP(B30,BCLCGT_06262!$B$19:$E$64,3,0)</f>
        <v>107741824</v>
      </c>
      <c r="E30" s="487">
        <f>+VLOOKUP(B30,BCLCGT_06262!$B$19:$E$64,4,0)</f>
        <v>5522477095</v>
      </c>
    </row>
    <row r="31" spans="1:5" ht="15" customHeight="1">
      <c r="A31" s="484" t="s">
        <v>1006</v>
      </c>
      <c r="B31" s="485" t="s">
        <v>846</v>
      </c>
      <c r="C31" s="485" t="s">
        <v>892</v>
      </c>
      <c r="D31" s="487">
        <f>+VLOOKUP(B31,BCLCGT_06262!$B$19:$E$64,3,0)</f>
        <v>0</v>
      </c>
      <c r="E31" s="487">
        <f>+VLOOKUP(B31,BCLCGT_06262!$B$19:$E$64,4,0)</f>
        <v>0</v>
      </c>
    </row>
    <row r="32" spans="1:5" ht="15" customHeight="1">
      <c r="A32" s="485" t="s">
        <v>1007</v>
      </c>
      <c r="B32" s="485" t="s">
        <v>848</v>
      </c>
      <c r="C32" s="485" t="s">
        <v>892</v>
      </c>
      <c r="D32" s="487">
        <f>+VLOOKUP(B32,BCLCGT_06262!$B$19:$E$64,3,0)</f>
        <v>19126245434</v>
      </c>
      <c r="E32" s="487">
        <f>+VLOOKUP(B32,BCLCGT_06262!$B$19:$E$64,4,0)</f>
        <v>13603768339</v>
      </c>
    </row>
    <row r="33" spans="1:5" ht="15" customHeight="1">
      <c r="A33" s="485" t="s">
        <v>1008</v>
      </c>
      <c r="B33" s="485" t="s">
        <v>850</v>
      </c>
      <c r="C33" s="485" t="s">
        <v>892</v>
      </c>
      <c r="D33" s="487">
        <f>+VLOOKUP(B33,BCLCGT_06262!$B$19:$E$64,3,0)</f>
        <v>19025129589</v>
      </c>
      <c r="E33" s="487">
        <f>+VLOOKUP(B33,BCLCGT_06262!$B$19:$E$64,4,0)</f>
        <v>13489081671</v>
      </c>
    </row>
    <row r="34" spans="1:5" ht="15" customHeight="1">
      <c r="A34" s="485" t="s">
        <v>1009</v>
      </c>
      <c r="B34" s="485" t="s">
        <v>858</v>
      </c>
      <c r="C34" s="485" t="s">
        <v>892</v>
      </c>
      <c r="D34" s="487">
        <f>+VLOOKUP(B34,BCLCGT_06262!$B$19:$E$64,3,0)</f>
        <v>101115845</v>
      </c>
      <c r="E34" s="487">
        <f>+VLOOKUP(B34,BCLCGT_06262!$B$19:$E$64,4,0)</f>
        <v>114686668</v>
      </c>
    </row>
    <row r="35" spans="1:5" ht="15" customHeight="1">
      <c r="A35" s="485" t="s">
        <v>1010</v>
      </c>
      <c r="B35" s="485" t="s">
        <v>860</v>
      </c>
      <c r="C35" s="485" t="s">
        <v>892</v>
      </c>
      <c r="D35" s="487">
        <f>+VLOOKUP(B35,BCLCGT_06262!$B$19:$E$64,3,0)</f>
        <v>0</v>
      </c>
      <c r="E35" s="487">
        <f>+VLOOKUP(B35,BCLCGT_06262!$B$19:$E$64,4,0)</f>
        <v>0</v>
      </c>
    </row>
    <row r="36" spans="1:5" ht="15" customHeight="1">
      <c r="A36" s="484" t="s">
        <v>1011</v>
      </c>
      <c r="B36" s="485" t="s">
        <v>862</v>
      </c>
      <c r="C36" s="485" t="s">
        <v>892</v>
      </c>
      <c r="D36" s="487">
        <f>+VLOOKUP(B36,BCLCGT_06262!$B$19:$E$64,3,0)</f>
        <v>7101751281</v>
      </c>
      <c r="E36" s="487">
        <f>+VLOOKUP(B36,BCLCGT_06262!$B$19:$E$64,4,0)</f>
        <v>19126245434</v>
      </c>
    </row>
    <row r="37" spans="1:5" ht="15" customHeight="1">
      <c r="A37" s="485" t="s">
        <v>1012</v>
      </c>
      <c r="B37" s="485" t="s">
        <v>864</v>
      </c>
      <c r="C37" s="485" t="s">
        <v>892</v>
      </c>
      <c r="D37" s="487">
        <f>+VLOOKUP(B37,BCLCGT_06262!$B$19:$E$64,3,0)</f>
        <v>7101751281</v>
      </c>
      <c r="E37" s="487">
        <f>+VLOOKUP(B37,BCLCGT_06262!$B$19:$E$64,4,0)</f>
        <v>19126245434</v>
      </c>
    </row>
    <row r="38" spans="1:5" ht="15" customHeight="1">
      <c r="A38" s="485" t="s">
        <v>1008</v>
      </c>
      <c r="B38" s="485" t="s">
        <v>865</v>
      </c>
      <c r="C38" s="485" t="s">
        <v>892</v>
      </c>
      <c r="D38" s="487">
        <f>+VLOOKUP(B38,BCLCGT_06262!$B$19:$E$64,3,0)</f>
        <v>7082656455</v>
      </c>
      <c r="E38" s="487">
        <f>+VLOOKUP(B38,BCLCGT_06262!$B$19:$E$64,4,0)</f>
        <v>19025129589</v>
      </c>
    </row>
    <row r="39" spans="1:5" ht="15" customHeight="1">
      <c r="A39" s="485" t="s">
        <v>1013</v>
      </c>
      <c r="B39" s="485" t="s">
        <v>870</v>
      </c>
      <c r="C39" s="485" t="s">
        <v>892</v>
      </c>
      <c r="D39" s="487">
        <f>+VLOOKUP(B39,BCLCGT_06262!$B$19:$E$64,3,0)</f>
        <v>19094826</v>
      </c>
      <c r="E39" s="487">
        <f>+VLOOKUP(B39,BCLCGT_06262!$B$19:$E$64,4,0)</f>
        <v>101115845</v>
      </c>
    </row>
    <row r="40" spans="1:5" ht="15" customHeight="1">
      <c r="A40" s="485" t="s">
        <v>1010</v>
      </c>
      <c r="B40" s="485" t="s">
        <v>872</v>
      </c>
      <c r="C40" s="485" t="s">
        <v>892</v>
      </c>
      <c r="D40" s="487">
        <f>+VLOOKUP(B40,BCLCGT_06262!$B$19:$E$64,3,0)</f>
        <v>0</v>
      </c>
      <c r="E40" s="487">
        <f>+VLOOKUP(B40,BCLCGT_06262!$B$19:$E$64,4,0)</f>
        <v>0</v>
      </c>
    </row>
    <row r="41" spans="1:5" ht="15" customHeight="1">
      <c r="A41" s="484" t="s">
        <v>1014</v>
      </c>
      <c r="B41" s="485" t="s">
        <v>874</v>
      </c>
      <c r="C41" s="485" t="s">
        <v>892</v>
      </c>
      <c r="D41" s="487">
        <f>+VLOOKUP(B41,BCLCGT_06262!$B$19:$E$64,3,0)</f>
        <v>-12024494153</v>
      </c>
      <c r="E41" s="487">
        <f>+VLOOKUP(B41,BCLCGT_06262!$B$19:$E$64,4,0)</f>
        <v>5522477095</v>
      </c>
    </row>
    <row r="42" spans="1:5" ht="15" customHeight="1">
      <c r="A42" s="485" t="s">
        <v>1015</v>
      </c>
      <c r="B42" s="485" t="s">
        <v>876</v>
      </c>
      <c r="C42" s="485" t="s">
        <v>892</v>
      </c>
      <c r="D42" s="487">
        <f>+VLOOKUP(B42,BCLCGT_06262!$B$19:$E$64,3,0)</f>
        <v>0</v>
      </c>
      <c r="E42" s="487">
        <f>+VLOOKUP(B42,BCLCGT_06262!$B$19:$E$64,4,0)</f>
        <v>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44"/>
  <sheetViews>
    <sheetView workbookViewId="0">
      <selection activeCell="E26" sqref="E26"/>
    </sheetView>
  </sheetViews>
  <sheetFormatPr defaultRowHeight="12.75"/>
  <cols>
    <col min="1" max="1" width="6.85546875" customWidth="1"/>
    <col min="2" max="2" width="41.7109375" customWidth="1"/>
    <col min="3" max="3" width="10.28515625" customWidth="1"/>
    <col min="4" max="4" width="13.85546875" customWidth="1"/>
    <col min="5" max="5" width="14.5703125" customWidth="1"/>
    <col min="6" max="6" width="18.85546875" customWidth="1"/>
    <col min="257" max="257" width="6.85546875" customWidth="1"/>
    <col min="258" max="258" width="41.7109375" customWidth="1"/>
    <col min="259" max="259" width="10.28515625" customWidth="1"/>
    <col min="260" max="260" width="13.85546875" customWidth="1"/>
    <col min="261" max="261" width="14.5703125" customWidth="1"/>
    <col min="262" max="262" width="18.85546875" customWidth="1"/>
    <col min="513" max="513" width="6.85546875" customWidth="1"/>
    <col min="514" max="514" width="41.7109375" customWidth="1"/>
    <col min="515" max="515" width="10.28515625" customWidth="1"/>
    <col min="516" max="516" width="13.85546875" customWidth="1"/>
    <col min="517" max="517" width="14.5703125" customWidth="1"/>
    <col min="518" max="518" width="18.85546875" customWidth="1"/>
    <col min="769" max="769" width="6.85546875" customWidth="1"/>
    <col min="770" max="770" width="41.7109375" customWidth="1"/>
    <col min="771" max="771" width="10.28515625" customWidth="1"/>
    <col min="772" max="772" width="13.85546875" customWidth="1"/>
    <col min="773" max="773" width="14.5703125" customWidth="1"/>
    <col min="774" max="774" width="18.85546875" customWidth="1"/>
    <col min="1025" max="1025" width="6.85546875" customWidth="1"/>
    <col min="1026" max="1026" width="41.7109375" customWidth="1"/>
    <col min="1027" max="1027" width="10.28515625" customWidth="1"/>
    <col min="1028" max="1028" width="13.85546875" customWidth="1"/>
    <col min="1029" max="1029" width="14.5703125" customWidth="1"/>
    <col min="1030" max="1030" width="18.85546875" customWidth="1"/>
    <col min="1281" max="1281" width="6.85546875" customWidth="1"/>
    <col min="1282" max="1282" width="41.7109375" customWidth="1"/>
    <col min="1283" max="1283" width="10.28515625" customWidth="1"/>
    <col min="1284" max="1284" width="13.85546875" customWidth="1"/>
    <col min="1285" max="1285" width="14.5703125" customWidth="1"/>
    <col min="1286" max="1286" width="18.85546875" customWidth="1"/>
    <col min="1537" max="1537" width="6.85546875" customWidth="1"/>
    <col min="1538" max="1538" width="41.7109375" customWidth="1"/>
    <col min="1539" max="1539" width="10.28515625" customWidth="1"/>
    <col min="1540" max="1540" width="13.85546875" customWidth="1"/>
    <col min="1541" max="1541" width="14.5703125" customWidth="1"/>
    <col min="1542" max="1542" width="18.85546875" customWidth="1"/>
    <col min="1793" max="1793" width="6.85546875" customWidth="1"/>
    <col min="1794" max="1794" width="41.7109375" customWidth="1"/>
    <col min="1795" max="1795" width="10.28515625" customWidth="1"/>
    <col min="1796" max="1796" width="13.85546875" customWidth="1"/>
    <col min="1797" max="1797" width="14.5703125" customWidth="1"/>
    <col min="1798" max="1798" width="18.85546875" customWidth="1"/>
    <col min="2049" max="2049" width="6.85546875" customWidth="1"/>
    <col min="2050" max="2050" width="41.7109375" customWidth="1"/>
    <col min="2051" max="2051" width="10.28515625" customWidth="1"/>
    <col min="2052" max="2052" width="13.85546875" customWidth="1"/>
    <col min="2053" max="2053" width="14.5703125" customWidth="1"/>
    <col min="2054" max="2054" width="18.85546875" customWidth="1"/>
    <col min="2305" max="2305" width="6.85546875" customWidth="1"/>
    <col min="2306" max="2306" width="41.7109375" customWidth="1"/>
    <col min="2307" max="2307" width="10.28515625" customWidth="1"/>
    <col min="2308" max="2308" width="13.85546875" customWidth="1"/>
    <col min="2309" max="2309" width="14.5703125" customWidth="1"/>
    <col min="2310" max="2310" width="18.85546875" customWidth="1"/>
    <col min="2561" max="2561" width="6.85546875" customWidth="1"/>
    <col min="2562" max="2562" width="41.7109375" customWidth="1"/>
    <col min="2563" max="2563" width="10.28515625" customWidth="1"/>
    <col min="2564" max="2564" width="13.85546875" customWidth="1"/>
    <col min="2565" max="2565" width="14.5703125" customWidth="1"/>
    <col min="2566" max="2566" width="18.85546875" customWidth="1"/>
    <col min="2817" max="2817" width="6.85546875" customWidth="1"/>
    <col min="2818" max="2818" width="41.7109375" customWidth="1"/>
    <col min="2819" max="2819" width="10.28515625" customWidth="1"/>
    <col min="2820" max="2820" width="13.85546875" customWidth="1"/>
    <col min="2821" max="2821" width="14.5703125" customWidth="1"/>
    <col min="2822" max="2822" width="18.85546875" customWidth="1"/>
    <col min="3073" max="3073" width="6.85546875" customWidth="1"/>
    <col min="3074" max="3074" width="41.7109375" customWidth="1"/>
    <col min="3075" max="3075" width="10.28515625" customWidth="1"/>
    <col min="3076" max="3076" width="13.85546875" customWidth="1"/>
    <col min="3077" max="3077" width="14.5703125" customWidth="1"/>
    <col min="3078" max="3078" width="18.85546875" customWidth="1"/>
    <col min="3329" max="3329" width="6.85546875" customWidth="1"/>
    <col min="3330" max="3330" width="41.7109375" customWidth="1"/>
    <col min="3331" max="3331" width="10.28515625" customWidth="1"/>
    <col min="3332" max="3332" width="13.85546875" customWidth="1"/>
    <col min="3333" max="3333" width="14.5703125" customWidth="1"/>
    <col min="3334" max="3334" width="18.85546875" customWidth="1"/>
    <col min="3585" max="3585" width="6.85546875" customWidth="1"/>
    <col min="3586" max="3586" width="41.7109375" customWidth="1"/>
    <col min="3587" max="3587" width="10.28515625" customWidth="1"/>
    <col min="3588" max="3588" width="13.85546875" customWidth="1"/>
    <col min="3589" max="3589" width="14.5703125" customWidth="1"/>
    <col min="3590" max="3590" width="18.85546875" customWidth="1"/>
    <col min="3841" max="3841" width="6.85546875" customWidth="1"/>
    <col min="3842" max="3842" width="41.7109375" customWidth="1"/>
    <col min="3843" max="3843" width="10.28515625" customWidth="1"/>
    <col min="3844" max="3844" width="13.85546875" customWidth="1"/>
    <col min="3845" max="3845" width="14.5703125" customWidth="1"/>
    <col min="3846" max="3846" width="18.85546875" customWidth="1"/>
    <col min="4097" max="4097" width="6.85546875" customWidth="1"/>
    <col min="4098" max="4098" width="41.7109375" customWidth="1"/>
    <col min="4099" max="4099" width="10.28515625" customWidth="1"/>
    <col min="4100" max="4100" width="13.85546875" customWidth="1"/>
    <col min="4101" max="4101" width="14.5703125" customWidth="1"/>
    <col min="4102" max="4102" width="18.85546875" customWidth="1"/>
    <col min="4353" max="4353" width="6.85546875" customWidth="1"/>
    <col min="4354" max="4354" width="41.7109375" customWidth="1"/>
    <col min="4355" max="4355" width="10.28515625" customWidth="1"/>
    <col min="4356" max="4356" width="13.85546875" customWidth="1"/>
    <col min="4357" max="4357" width="14.5703125" customWidth="1"/>
    <col min="4358" max="4358" width="18.85546875" customWidth="1"/>
    <col min="4609" max="4609" width="6.85546875" customWidth="1"/>
    <col min="4610" max="4610" width="41.7109375" customWidth="1"/>
    <col min="4611" max="4611" width="10.28515625" customWidth="1"/>
    <col min="4612" max="4612" width="13.85546875" customWidth="1"/>
    <col min="4613" max="4613" width="14.5703125" customWidth="1"/>
    <col min="4614" max="4614" width="18.85546875" customWidth="1"/>
    <col min="4865" max="4865" width="6.85546875" customWidth="1"/>
    <col min="4866" max="4866" width="41.7109375" customWidth="1"/>
    <col min="4867" max="4867" width="10.28515625" customWidth="1"/>
    <col min="4868" max="4868" width="13.85546875" customWidth="1"/>
    <col min="4869" max="4869" width="14.5703125" customWidth="1"/>
    <col min="4870" max="4870" width="18.85546875" customWidth="1"/>
    <col min="5121" max="5121" width="6.85546875" customWidth="1"/>
    <col min="5122" max="5122" width="41.7109375" customWidth="1"/>
    <col min="5123" max="5123" width="10.28515625" customWidth="1"/>
    <col min="5124" max="5124" width="13.85546875" customWidth="1"/>
    <col min="5125" max="5125" width="14.5703125" customWidth="1"/>
    <col min="5126" max="5126" width="18.85546875" customWidth="1"/>
    <col min="5377" max="5377" width="6.85546875" customWidth="1"/>
    <col min="5378" max="5378" width="41.7109375" customWidth="1"/>
    <col min="5379" max="5379" width="10.28515625" customWidth="1"/>
    <col min="5380" max="5380" width="13.85546875" customWidth="1"/>
    <col min="5381" max="5381" width="14.5703125" customWidth="1"/>
    <col min="5382" max="5382" width="18.85546875" customWidth="1"/>
    <col min="5633" max="5633" width="6.85546875" customWidth="1"/>
    <col min="5634" max="5634" width="41.7109375" customWidth="1"/>
    <col min="5635" max="5635" width="10.28515625" customWidth="1"/>
    <col min="5636" max="5636" width="13.85546875" customWidth="1"/>
    <col min="5637" max="5637" width="14.5703125" customWidth="1"/>
    <col min="5638" max="5638" width="18.85546875" customWidth="1"/>
    <col min="5889" max="5889" width="6.85546875" customWidth="1"/>
    <col min="5890" max="5890" width="41.7109375" customWidth="1"/>
    <col min="5891" max="5891" width="10.28515625" customWidth="1"/>
    <col min="5892" max="5892" width="13.85546875" customWidth="1"/>
    <col min="5893" max="5893" width="14.5703125" customWidth="1"/>
    <col min="5894" max="5894" width="18.85546875" customWidth="1"/>
    <col min="6145" max="6145" width="6.85546875" customWidth="1"/>
    <col min="6146" max="6146" width="41.7109375" customWidth="1"/>
    <col min="6147" max="6147" width="10.28515625" customWidth="1"/>
    <col min="6148" max="6148" width="13.85546875" customWidth="1"/>
    <col min="6149" max="6149" width="14.5703125" customWidth="1"/>
    <col min="6150" max="6150" width="18.85546875" customWidth="1"/>
    <col min="6401" max="6401" width="6.85546875" customWidth="1"/>
    <col min="6402" max="6402" width="41.7109375" customWidth="1"/>
    <col min="6403" max="6403" width="10.28515625" customWidth="1"/>
    <col min="6404" max="6404" width="13.85546875" customWidth="1"/>
    <col min="6405" max="6405" width="14.5703125" customWidth="1"/>
    <col min="6406" max="6406" width="18.85546875" customWidth="1"/>
    <col min="6657" max="6657" width="6.85546875" customWidth="1"/>
    <col min="6658" max="6658" width="41.7109375" customWidth="1"/>
    <col min="6659" max="6659" width="10.28515625" customWidth="1"/>
    <col min="6660" max="6660" width="13.85546875" customWidth="1"/>
    <col min="6661" max="6661" width="14.5703125" customWidth="1"/>
    <col min="6662" max="6662" width="18.85546875" customWidth="1"/>
    <col min="6913" max="6913" width="6.85546875" customWidth="1"/>
    <col min="6914" max="6914" width="41.7109375" customWidth="1"/>
    <col min="6915" max="6915" width="10.28515625" customWidth="1"/>
    <col min="6916" max="6916" width="13.85546875" customWidth="1"/>
    <col min="6917" max="6917" width="14.5703125" customWidth="1"/>
    <col min="6918" max="6918" width="18.85546875" customWidth="1"/>
    <col min="7169" max="7169" width="6.85546875" customWidth="1"/>
    <col min="7170" max="7170" width="41.7109375" customWidth="1"/>
    <col min="7171" max="7171" width="10.28515625" customWidth="1"/>
    <col min="7172" max="7172" width="13.85546875" customWidth="1"/>
    <col min="7173" max="7173" width="14.5703125" customWidth="1"/>
    <col min="7174" max="7174" width="18.85546875" customWidth="1"/>
    <col min="7425" max="7425" width="6.85546875" customWidth="1"/>
    <col min="7426" max="7426" width="41.7109375" customWidth="1"/>
    <col min="7427" max="7427" width="10.28515625" customWidth="1"/>
    <col min="7428" max="7428" width="13.85546875" customWidth="1"/>
    <col min="7429" max="7429" width="14.5703125" customWidth="1"/>
    <col min="7430" max="7430" width="18.85546875" customWidth="1"/>
    <col min="7681" max="7681" width="6.85546875" customWidth="1"/>
    <col min="7682" max="7682" width="41.7109375" customWidth="1"/>
    <col min="7683" max="7683" width="10.28515625" customWidth="1"/>
    <col min="7684" max="7684" width="13.85546875" customWidth="1"/>
    <col min="7685" max="7685" width="14.5703125" customWidth="1"/>
    <col min="7686" max="7686" width="18.85546875" customWidth="1"/>
    <col min="7937" max="7937" width="6.85546875" customWidth="1"/>
    <col min="7938" max="7938" width="41.7109375" customWidth="1"/>
    <col min="7939" max="7939" width="10.28515625" customWidth="1"/>
    <col min="7940" max="7940" width="13.85546875" customWidth="1"/>
    <col min="7941" max="7941" width="14.5703125" customWidth="1"/>
    <col min="7942" max="7942" width="18.85546875" customWidth="1"/>
    <col min="8193" max="8193" width="6.85546875" customWidth="1"/>
    <col min="8194" max="8194" width="41.7109375" customWidth="1"/>
    <col min="8195" max="8195" width="10.28515625" customWidth="1"/>
    <col min="8196" max="8196" width="13.85546875" customWidth="1"/>
    <col min="8197" max="8197" width="14.5703125" customWidth="1"/>
    <col min="8198" max="8198" width="18.85546875" customWidth="1"/>
    <col min="8449" max="8449" width="6.85546875" customWidth="1"/>
    <col min="8450" max="8450" width="41.7109375" customWidth="1"/>
    <col min="8451" max="8451" width="10.28515625" customWidth="1"/>
    <col min="8452" max="8452" width="13.85546875" customWidth="1"/>
    <col min="8453" max="8453" width="14.5703125" customWidth="1"/>
    <col min="8454" max="8454" width="18.85546875" customWidth="1"/>
    <col min="8705" max="8705" width="6.85546875" customWidth="1"/>
    <col min="8706" max="8706" width="41.7109375" customWidth="1"/>
    <col min="8707" max="8707" width="10.28515625" customWidth="1"/>
    <col min="8708" max="8708" width="13.85546875" customWidth="1"/>
    <col min="8709" max="8709" width="14.5703125" customWidth="1"/>
    <col min="8710" max="8710" width="18.85546875" customWidth="1"/>
    <col min="8961" max="8961" width="6.85546875" customWidth="1"/>
    <col min="8962" max="8962" width="41.7109375" customWidth="1"/>
    <col min="8963" max="8963" width="10.28515625" customWidth="1"/>
    <col min="8964" max="8964" width="13.85546875" customWidth="1"/>
    <col min="8965" max="8965" width="14.5703125" customWidth="1"/>
    <col min="8966" max="8966" width="18.85546875" customWidth="1"/>
    <col min="9217" max="9217" width="6.85546875" customWidth="1"/>
    <col min="9218" max="9218" width="41.7109375" customWidth="1"/>
    <col min="9219" max="9219" width="10.28515625" customWidth="1"/>
    <col min="9220" max="9220" width="13.85546875" customWidth="1"/>
    <col min="9221" max="9221" width="14.5703125" customWidth="1"/>
    <col min="9222" max="9222" width="18.85546875" customWidth="1"/>
    <col min="9473" max="9473" width="6.85546875" customWidth="1"/>
    <col min="9474" max="9474" width="41.7109375" customWidth="1"/>
    <col min="9475" max="9475" width="10.28515625" customWidth="1"/>
    <col min="9476" max="9476" width="13.85546875" customWidth="1"/>
    <col min="9477" max="9477" width="14.5703125" customWidth="1"/>
    <col min="9478" max="9478" width="18.85546875" customWidth="1"/>
    <col min="9729" max="9729" width="6.85546875" customWidth="1"/>
    <col min="9730" max="9730" width="41.7109375" customWidth="1"/>
    <col min="9731" max="9731" width="10.28515625" customWidth="1"/>
    <col min="9732" max="9732" width="13.85546875" customWidth="1"/>
    <col min="9733" max="9733" width="14.5703125" customWidth="1"/>
    <col min="9734" max="9734" width="18.85546875" customWidth="1"/>
    <col min="9985" max="9985" width="6.85546875" customWidth="1"/>
    <col min="9986" max="9986" width="41.7109375" customWidth="1"/>
    <col min="9987" max="9987" width="10.28515625" customWidth="1"/>
    <col min="9988" max="9988" width="13.85546875" customWidth="1"/>
    <col min="9989" max="9989" width="14.5703125" customWidth="1"/>
    <col min="9990" max="9990" width="18.85546875" customWidth="1"/>
    <col min="10241" max="10241" width="6.85546875" customWidth="1"/>
    <col min="10242" max="10242" width="41.7109375" customWidth="1"/>
    <col min="10243" max="10243" width="10.28515625" customWidth="1"/>
    <col min="10244" max="10244" width="13.85546875" customWidth="1"/>
    <col min="10245" max="10245" width="14.5703125" customWidth="1"/>
    <col min="10246" max="10246" width="18.85546875" customWidth="1"/>
    <col min="10497" max="10497" width="6.85546875" customWidth="1"/>
    <col min="10498" max="10498" width="41.7109375" customWidth="1"/>
    <col min="10499" max="10499" width="10.28515625" customWidth="1"/>
    <col min="10500" max="10500" width="13.85546875" customWidth="1"/>
    <col min="10501" max="10501" width="14.5703125" customWidth="1"/>
    <col min="10502" max="10502" width="18.85546875" customWidth="1"/>
    <col min="10753" max="10753" width="6.85546875" customWidth="1"/>
    <col min="10754" max="10754" width="41.7109375" customWidth="1"/>
    <col min="10755" max="10755" width="10.28515625" customWidth="1"/>
    <col min="10756" max="10756" width="13.85546875" customWidth="1"/>
    <col min="10757" max="10757" width="14.5703125" customWidth="1"/>
    <col min="10758" max="10758" width="18.85546875" customWidth="1"/>
    <col min="11009" max="11009" width="6.85546875" customWidth="1"/>
    <col min="11010" max="11010" width="41.7109375" customWidth="1"/>
    <col min="11011" max="11011" width="10.28515625" customWidth="1"/>
    <col min="11012" max="11012" width="13.85546875" customWidth="1"/>
    <col min="11013" max="11013" width="14.5703125" customWidth="1"/>
    <col min="11014" max="11014" width="18.85546875" customWidth="1"/>
    <col min="11265" max="11265" width="6.85546875" customWidth="1"/>
    <col min="11266" max="11266" width="41.7109375" customWidth="1"/>
    <col min="11267" max="11267" width="10.28515625" customWidth="1"/>
    <col min="11268" max="11268" width="13.85546875" customWidth="1"/>
    <col min="11269" max="11269" width="14.5703125" customWidth="1"/>
    <col min="11270" max="11270" width="18.85546875" customWidth="1"/>
    <col min="11521" max="11521" width="6.85546875" customWidth="1"/>
    <col min="11522" max="11522" width="41.7109375" customWidth="1"/>
    <col min="11523" max="11523" width="10.28515625" customWidth="1"/>
    <col min="11524" max="11524" width="13.85546875" customWidth="1"/>
    <col min="11525" max="11525" width="14.5703125" customWidth="1"/>
    <col min="11526" max="11526" width="18.85546875" customWidth="1"/>
    <col min="11777" max="11777" width="6.85546875" customWidth="1"/>
    <col min="11778" max="11778" width="41.7109375" customWidth="1"/>
    <col min="11779" max="11779" width="10.28515625" customWidth="1"/>
    <col min="11780" max="11780" width="13.85546875" customWidth="1"/>
    <col min="11781" max="11781" width="14.5703125" customWidth="1"/>
    <col min="11782" max="11782" width="18.85546875" customWidth="1"/>
    <col min="12033" max="12033" width="6.85546875" customWidth="1"/>
    <col min="12034" max="12034" width="41.7109375" customWidth="1"/>
    <col min="12035" max="12035" width="10.28515625" customWidth="1"/>
    <col min="12036" max="12036" width="13.85546875" customWidth="1"/>
    <col min="12037" max="12037" width="14.5703125" customWidth="1"/>
    <col min="12038" max="12038" width="18.85546875" customWidth="1"/>
    <col min="12289" max="12289" width="6.85546875" customWidth="1"/>
    <col min="12290" max="12290" width="41.7109375" customWidth="1"/>
    <col min="12291" max="12291" width="10.28515625" customWidth="1"/>
    <col min="12292" max="12292" width="13.85546875" customWidth="1"/>
    <col min="12293" max="12293" width="14.5703125" customWidth="1"/>
    <col min="12294" max="12294" width="18.85546875" customWidth="1"/>
    <col min="12545" max="12545" width="6.85546875" customWidth="1"/>
    <col min="12546" max="12546" width="41.7109375" customWidth="1"/>
    <col min="12547" max="12547" width="10.28515625" customWidth="1"/>
    <col min="12548" max="12548" width="13.85546875" customWidth="1"/>
    <col min="12549" max="12549" width="14.5703125" customWidth="1"/>
    <col min="12550" max="12550" width="18.85546875" customWidth="1"/>
    <col min="12801" max="12801" width="6.85546875" customWidth="1"/>
    <col min="12802" max="12802" width="41.7109375" customWidth="1"/>
    <col min="12803" max="12803" width="10.28515625" customWidth="1"/>
    <col min="12804" max="12804" width="13.85546875" customWidth="1"/>
    <col min="12805" max="12805" width="14.5703125" customWidth="1"/>
    <col min="12806" max="12806" width="18.85546875" customWidth="1"/>
    <col min="13057" max="13057" width="6.85546875" customWidth="1"/>
    <col min="13058" max="13058" width="41.7109375" customWidth="1"/>
    <col min="13059" max="13059" width="10.28515625" customWidth="1"/>
    <col min="13060" max="13060" width="13.85546875" customWidth="1"/>
    <col min="13061" max="13061" width="14.5703125" customWidth="1"/>
    <col min="13062" max="13062" width="18.85546875" customWidth="1"/>
    <col min="13313" max="13313" width="6.85546875" customWidth="1"/>
    <col min="13314" max="13314" width="41.7109375" customWidth="1"/>
    <col min="13315" max="13315" width="10.28515625" customWidth="1"/>
    <col min="13316" max="13316" width="13.85546875" customWidth="1"/>
    <col min="13317" max="13317" width="14.5703125" customWidth="1"/>
    <col min="13318" max="13318" width="18.85546875" customWidth="1"/>
    <col min="13569" max="13569" width="6.85546875" customWidth="1"/>
    <col min="13570" max="13570" width="41.7109375" customWidth="1"/>
    <col min="13571" max="13571" width="10.28515625" customWidth="1"/>
    <col min="13572" max="13572" width="13.85546875" customWidth="1"/>
    <col min="13573" max="13573" width="14.5703125" customWidth="1"/>
    <col min="13574" max="13574" width="18.85546875" customWidth="1"/>
    <col min="13825" max="13825" width="6.85546875" customWidth="1"/>
    <col min="13826" max="13826" width="41.7109375" customWidth="1"/>
    <col min="13827" max="13827" width="10.28515625" customWidth="1"/>
    <col min="13828" max="13828" width="13.85546875" customWidth="1"/>
    <col min="13829" max="13829" width="14.5703125" customWidth="1"/>
    <col min="13830" max="13830" width="18.85546875" customWidth="1"/>
    <col min="14081" max="14081" width="6.85546875" customWidth="1"/>
    <col min="14082" max="14082" width="41.7109375" customWidth="1"/>
    <col min="14083" max="14083" width="10.28515625" customWidth="1"/>
    <col min="14084" max="14084" width="13.85546875" customWidth="1"/>
    <col min="14085" max="14085" width="14.5703125" customWidth="1"/>
    <col min="14086" max="14086" width="18.85546875" customWidth="1"/>
    <col min="14337" max="14337" width="6.85546875" customWidth="1"/>
    <col min="14338" max="14338" width="41.7109375" customWidth="1"/>
    <col min="14339" max="14339" width="10.28515625" customWidth="1"/>
    <col min="14340" max="14340" width="13.85546875" customWidth="1"/>
    <col min="14341" max="14341" width="14.5703125" customWidth="1"/>
    <col min="14342" max="14342" width="18.85546875" customWidth="1"/>
    <col min="14593" max="14593" width="6.85546875" customWidth="1"/>
    <col min="14594" max="14594" width="41.7109375" customWidth="1"/>
    <col min="14595" max="14595" width="10.28515625" customWidth="1"/>
    <col min="14596" max="14596" width="13.85546875" customWidth="1"/>
    <col min="14597" max="14597" width="14.5703125" customWidth="1"/>
    <col min="14598" max="14598" width="18.85546875" customWidth="1"/>
    <col min="14849" max="14849" width="6.85546875" customWidth="1"/>
    <col min="14850" max="14850" width="41.7109375" customWidth="1"/>
    <col min="14851" max="14851" width="10.28515625" customWidth="1"/>
    <col min="14852" max="14852" width="13.85546875" customWidth="1"/>
    <col min="14853" max="14853" width="14.5703125" customWidth="1"/>
    <col min="14854" max="14854" width="18.85546875" customWidth="1"/>
    <col min="15105" max="15105" width="6.85546875" customWidth="1"/>
    <col min="15106" max="15106" width="41.7109375" customWidth="1"/>
    <col min="15107" max="15107" width="10.28515625" customWidth="1"/>
    <col min="15108" max="15108" width="13.85546875" customWidth="1"/>
    <col min="15109" max="15109" width="14.5703125" customWidth="1"/>
    <col min="15110" max="15110" width="18.85546875" customWidth="1"/>
    <col min="15361" max="15361" width="6.85546875" customWidth="1"/>
    <col min="15362" max="15362" width="41.7109375" customWidth="1"/>
    <col min="15363" max="15363" width="10.28515625" customWidth="1"/>
    <col min="15364" max="15364" width="13.85546875" customWidth="1"/>
    <col min="15365" max="15365" width="14.5703125" customWidth="1"/>
    <col min="15366" max="15366" width="18.85546875" customWidth="1"/>
    <col min="15617" max="15617" width="6.85546875" customWidth="1"/>
    <col min="15618" max="15618" width="41.7109375" customWidth="1"/>
    <col min="15619" max="15619" width="10.28515625" customWidth="1"/>
    <col min="15620" max="15620" width="13.85546875" customWidth="1"/>
    <col min="15621" max="15621" width="14.5703125" customWidth="1"/>
    <col min="15622" max="15622" width="18.85546875" customWidth="1"/>
    <col min="15873" max="15873" width="6.85546875" customWidth="1"/>
    <col min="15874" max="15874" width="41.7109375" customWidth="1"/>
    <col min="15875" max="15875" width="10.28515625" customWidth="1"/>
    <col min="15876" max="15876" width="13.85546875" customWidth="1"/>
    <col min="15877" max="15877" width="14.5703125" customWidth="1"/>
    <col min="15878" max="15878" width="18.85546875" customWidth="1"/>
    <col min="16129" max="16129" width="6.85546875" customWidth="1"/>
    <col min="16130" max="16130" width="41.7109375" customWidth="1"/>
    <col min="16131" max="16131" width="10.28515625" customWidth="1"/>
    <col min="16132" max="16132" width="13.85546875" customWidth="1"/>
    <col min="16133" max="16133" width="14.5703125" customWidth="1"/>
    <col min="16134" max="16134" width="18.85546875" customWidth="1"/>
  </cols>
  <sheetData>
    <row r="1" spans="1:6" ht="15" customHeight="1">
      <c r="A1" s="483" t="s">
        <v>77</v>
      </c>
      <c r="B1" s="483" t="s">
        <v>78</v>
      </c>
      <c r="C1" s="483" t="s">
        <v>1016</v>
      </c>
      <c r="D1" s="483" t="s">
        <v>1017</v>
      </c>
      <c r="E1" s="483" t="s">
        <v>1018</v>
      </c>
      <c r="F1" s="483" t="s">
        <v>1019</v>
      </c>
    </row>
    <row r="2" spans="1:6" ht="15" customHeight="1">
      <c r="A2" s="484" t="s">
        <v>51</v>
      </c>
      <c r="B2" s="484" t="s">
        <v>1020</v>
      </c>
      <c r="C2" s="484" t="s">
        <v>84</v>
      </c>
      <c r="D2" s="484" t="s">
        <v>892</v>
      </c>
      <c r="E2" s="484" t="s">
        <v>892</v>
      </c>
      <c r="F2" s="484" t="s">
        <v>892</v>
      </c>
    </row>
    <row r="3" spans="1:6" ht="15" customHeight="1">
      <c r="A3" s="485" t="s">
        <v>85</v>
      </c>
      <c r="B3" s="485" t="s">
        <v>1021</v>
      </c>
      <c r="C3" s="485" t="s">
        <v>86</v>
      </c>
      <c r="D3" s="485">
        <f>BCTaiSan_06027!D19</f>
        <v>7101751281</v>
      </c>
      <c r="E3" s="485">
        <f>BCTaiSan_06027!E19</f>
        <v>6994009457</v>
      </c>
      <c r="F3" s="485">
        <f>BCTaiSan_06027!F19</f>
        <v>110.97375590194926</v>
      </c>
    </row>
    <row r="4" spans="1:6" ht="15" customHeight="1">
      <c r="A4" s="485" t="s">
        <v>892</v>
      </c>
      <c r="B4" s="485" t="s">
        <v>1022</v>
      </c>
      <c r="C4" s="485" t="s">
        <v>87</v>
      </c>
      <c r="D4" s="485"/>
      <c r="E4" s="485"/>
      <c r="F4" s="485" t="s">
        <v>892</v>
      </c>
    </row>
    <row r="5" spans="1:6" ht="15" customHeight="1">
      <c r="A5" s="485" t="s">
        <v>1023</v>
      </c>
      <c r="B5" s="485" t="s">
        <v>1023</v>
      </c>
      <c r="C5" s="485" t="s">
        <v>1023</v>
      </c>
      <c r="D5" s="485"/>
      <c r="E5" s="485"/>
      <c r="F5" s="485" t="s">
        <v>1023</v>
      </c>
    </row>
    <row r="6" spans="1:6" ht="15" customHeight="1">
      <c r="A6" s="485" t="s">
        <v>892</v>
      </c>
      <c r="B6" s="485" t="s">
        <v>1024</v>
      </c>
      <c r="C6" s="485" t="s">
        <v>88</v>
      </c>
      <c r="D6" s="485">
        <f>BCTaiSan_06027!D21</f>
        <v>401751281</v>
      </c>
      <c r="E6" s="485">
        <f>BCTaiSan_06027!E21</f>
        <v>294009457</v>
      </c>
      <c r="F6" s="485">
        <f>BCTaiSan_06027!F21</f>
        <v>28.707035479029564</v>
      </c>
    </row>
    <row r="7" spans="1:6" ht="15" customHeight="1">
      <c r="A7" s="485" t="s">
        <v>1023</v>
      </c>
      <c r="B7" s="485" t="s">
        <v>1025</v>
      </c>
      <c r="C7" s="485">
        <v>2204</v>
      </c>
      <c r="D7" s="485">
        <f>BCTaiSan_06027!D25</f>
        <v>6700000000</v>
      </c>
      <c r="E7" s="485">
        <f>BCTaiSan_06027!E25</f>
        <v>6700000000</v>
      </c>
      <c r="F7" s="485">
        <f>BCTaiSan_06027!F25</f>
        <v>134</v>
      </c>
    </row>
    <row r="8" spans="1:6" ht="15" customHeight="1">
      <c r="A8" s="485" t="s">
        <v>90</v>
      </c>
      <c r="B8" s="485" t="s">
        <v>1026</v>
      </c>
      <c r="C8" s="485" t="s">
        <v>91</v>
      </c>
      <c r="D8" s="485">
        <f>BCTaiSan_06027!D26</f>
        <v>46507785019</v>
      </c>
      <c r="E8" s="485">
        <f>BCTaiSan_06027!E26</f>
        <v>47376313275</v>
      </c>
      <c r="F8" s="485">
        <f>BCTaiSan_06027!F26</f>
        <v>99.946829444270278</v>
      </c>
    </row>
    <row r="9" spans="1:6" ht="15" customHeight="1">
      <c r="A9" s="485" t="s">
        <v>1023</v>
      </c>
      <c r="B9" s="485" t="s">
        <v>1023</v>
      </c>
      <c r="C9" s="485" t="s">
        <v>1023</v>
      </c>
      <c r="D9" s="485"/>
      <c r="E9" s="485"/>
      <c r="F9" s="485" t="s">
        <v>1023</v>
      </c>
    </row>
    <row r="10" spans="1:6" ht="15" customHeight="1">
      <c r="A10" s="485"/>
      <c r="B10" s="485"/>
      <c r="C10" s="485"/>
      <c r="D10" s="485"/>
      <c r="E10" s="485"/>
      <c r="F10" s="485" t="s">
        <v>892</v>
      </c>
    </row>
    <row r="11" spans="1:6" ht="15" customHeight="1">
      <c r="A11" s="485" t="s">
        <v>92</v>
      </c>
      <c r="B11" s="485" t="s">
        <v>1027</v>
      </c>
      <c r="C11" s="485" t="s">
        <v>644</v>
      </c>
      <c r="D11" s="485"/>
      <c r="E11" s="485"/>
      <c r="F11" s="485"/>
    </row>
    <row r="12" spans="1:6" ht="15" customHeight="1">
      <c r="A12" s="485" t="s">
        <v>1023</v>
      </c>
      <c r="B12" s="485" t="s">
        <v>1023</v>
      </c>
      <c r="C12" s="485" t="s">
        <v>1023</v>
      </c>
      <c r="D12" s="485"/>
      <c r="E12" s="485"/>
      <c r="F12" s="485" t="s">
        <v>1023</v>
      </c>
    </row>
    <row r="13" spans="1:6" ht="15" customHeight="1">
      <c r="A13" s="485" t="s">
        <v>94</v>
      </c>
      <c r="B13" s="485" t="s">
        <v>1028</v>
      </c>
      <c r="C13" s="485" t="s">
        <v>93</v>
      </c>
      <c r="D13" s="485">
        <f>BCTaiSan_06027!D33</f>
        <v>422911193</v>
      </c>
      <c r="E13" s="485">
        <f>BCTaiSan_06027!E33</f>
        <v>472642732</v>
      </c>
      <c r="F13" s="485">
        <f>BCTaiSan_06027!F33</f>
        <v>86.591104424355422</v>
      </c>
    </row>
    <row r="14" spans="1:6" ht="15" customHeight="1">
      <c r="A14" s="485" t="s">
        <v>1023</v>
      </c>
      <c r="B14" s="485" t="s">
        <v>1023</v>
      </c>
      <c r="C14" s="485" t="s">
        <v>1023</v>
      </c>
      <c r="D14" s="485"/>
      <c r="E14" s="485"/>
      <c r="F14" s="485" t="s">
        <v>1023</v>
      </c>
    </row>
    <row r="15" spans="1:6" ht="15" customHeight="1">
      <c r="A15" s="485"/>
      <c r="B15" s="485"/>
      <c r="C15" s="485"/>
      <c r="D15" s="485"/>
      <c r="E15" s="485"/>
      <c r="F15" s="485"/>
    </row>
    <row r="16" spans="1:6" ht="15" customHeight="1">
      <c r="A16" s="485" t="s">
        <v>96</v>
      </c>
      <c r="B16" s="485" t="s">
        <v>1029</v>
      </c>
      <c r="C16" s="485" t="s">
        <v>95</v>
      </c>
      <c r="D16" s="485">
        <f>BCTaiSan_06027!D36</f>
        <v>550685</v>
      </c>
      <c r="E16" s="485">
        <f>BCTaiSan_06027!E36</f>
        <v>367123</v>
      </c>
      <c r="F16" s="485">
        <f>BCTaiSan_06027!F36</f>
        <v>160.79990422406897</v>
      </c>
    </row>
    <row r="17" spans="1:6" ht="15" customHeight="1">
      <c r="A17" s="485" t="s">
        <v>1023</v>
      </c>
      <c r="B17" s="485" t="s">
        <v>1023</v>
      </c>
      <c r="C17" s="485" t="s">
        <v>1023</v>
      </c>
      <c r="D17" s="485"/>
      <c r="E17" s="485"/>
      <c r="F17" s="485" t="s">
        <v>1023</v>
      </c>
    </row>
    <row r="18" spans="1:6" ht="15" customHeight="1">
      <c r="A18" s="485"/>
      <c r="B18" s="485"/>
      <c r="C18" s="485"/>
      <c r="D18" s="485"/>
      <c r="E18" s="485"/>
      <c r="F18" s="485"/>
    </row>
    <row r="19" spans="1:6" ht="15" customHeight="1">
      <c r="A19" s="485" t="s">
        <v>98</v>
      </c>
      <c r="B19" s="485" t="s">
        <v>1030</v>
      </c>
      <c r="C19" s="485" t="s">
        <v>646</v>
      </c>
      <c r="D19" s="485"/>
      <c r="E19" s="485"/>
      <c r="F19" s="485"/>
    </row>
    <row r="20" spans="1:6" ht="15" customHeight="1">
      <c r="A20" s="485" t="s">
        <v>1023</v>
      </c>
      <c r="B20" s="485" t="s">
        <v>1023</v>
      </c>
      <c r="C20" s="485" t="s">
        <v>1023</v>
      </c>
      <c r="D20" s="485"/>
      <c r="E20" s="485"/>
      <c r="F20" s="485" t="s">
        <v>1023</v>
      </c>
    </row>
    <row r="21" spans="1:6" ht="15" customHeight="1">
      <c r="A21" s="485" t="s">
        <v>100</v>
      </c>
      <c r="B21" s="485" t="s">
        <v>1031</v>
      </c>
      <c r="C21" s="485" t="s">
        <v>97</v>
      </c>
      <c r="D21" s="485">
        <f>BCTaiSan_06027!D39</f>
        <v>0</v>
      </c>
      <c r="E21" s="485">
        <f>BCTaiSan_06027!E39</f>
        <v>0</v>
      </c>
      <c r="F21" s="485">
        <f>BCTaiSan_06027!F39</f>
        <v>0</v>
      </c>
    </row>
    <row r="22" spans="1:6" ht="15" customHeight="1">
      <c r="A22" s="485" t="s">
        <v>1023</v>
      </c>
      <c r="B22" s="485" t="s">
        <v>1023</v>
      </c>
      <c r="C22" s="485" t="s">
        <v>1023</v>
      </c>
      <c r="D22" s="485"/>
      <c r="E22" s="485"/>
      <c r="F22" s="485" t="s">
        <v>1023</v>
      </c>
    </row>
    <row r="23" spans="1:6" ht="15" customHeight="1">
      <c r="A23" s="485"/>
      <c r="B23" s="485"/>
      <c r="C23" s="485"/>
      <c r="D23" s="485"/>
      <c r="E23" s="485"/>
      <c r="F23" s="485" t="s">
        <v>892</v>
      </c>
    </row>
    <row r="24" spans="1:6" ht="15" customHeight="1">
      <c r="A24" s="485" t="s">
        <v>102</v>
      </c>
      <c r="B24" s="485" t="s">
        <v>1032</v>
      </c>
      <c r="C24" s="485" t="s">
        <v>99</v>
      </c>
      <c r="D24" s="485">
        <f>BCTaiSan_06027!D40</f>
        <v>0</v>
      </c>
      <c r="E24" s="485">
        <f>BCTaiSan_06027!E40</f>
        <v>0</v>
      </c>
      <c r="F24" s="485">
        <f>BCTaiSan_06027!F40</f>
        <v>0</v>
      </c>
    </row>
    <row r="25" spans="1:6" ht="15" customHeight="1">
      <c r="A25" s="485" t="s">
        <v>1023</v>
      </c>
      <c r="B25" s="485" t="s">
        <v>1023</v>
      </c>
      <c r="C25" s="485" t="s">
        <v>1023</v>
      </c>
      <c r="D25" s="485"/>
      <c r="E25" s="485"/>
      <c r="F25" s="485" t="s">
        <v>1023</v>
      </c>
    </row>
    <row r="26" spans="1:6" ht="15" customHeight="1">
      <c r="A26" s="485"/>
      <c r="B26" s="485"/>
      <c r="C26" s="485"/>
      <c r="D26" s="485">
        <f>BCTaiSan_06027!D41</f>
        <v>0</v>
      </c>
      <c r="E26" s="485">
        <f>BCTaiSan_06027!E41</f>
        <v>0</v>
      </c>
      <c r="F26" s="485">
        <f>BCTaiSan_06027!F41</f>
        <v>0</v>
      </c>
    </row>
    <row r="27" spans="1:6" ht="15" customHeight="1">
      <c r="A27" s="485" t="s">
        <v>1033</v>
      </c>
      <c r="B27" s="485" t="s">
        <v>1034</v>
      </c>
      <c r="C27" s="485" t="s">
        <v>101</v>
      </c>
      <c r="D27" s="485"/>
      <c r="E27" s="485"/>
      <c r="F27" s="485" t="s">
        <v>892</v>
      </c>
    </row>
    <row r="28" spans="1:6" ht="15" customHeight="1">
      <c r="A28" s="485" t="s">
        <v>1023</v>
      </c>
      <c r="B28" s="485" t="s">
        <v>1023</v>
      </c>
      <c r="C28" s="485" t="s">
        <v>1023</v>
      </c>
      <c r="D28" s="485"/>
      <c r="E28" s="485"/>
      <c r="F28" s="485" t="s">
        <v>1023</v>
      </c>
    </row>
    <row r="29" spans="1:6" ht="15" customHeight="1">
      <c r="A29" s="485"/>
      <c r="B29" s="485"/>
      <c r="C29" s="485"/>
      <c r="D29" s="485"/>
      <c r="E29" s="485"/>
      <c r="F29" s="485"/>
    </row>
    <row r="30" spans="1:6" ht="15" customHeight="1">
      <c r="A30" s="485" t="s">
        <v>1035</v>
      </c>
      <c r="B30" s="485" t="s">
        <v>1036</v>
      </c>
      <c r="C30" s="485" t="s">
        <v>103</v>
      </c>
      <c r="D30" s="485">
        <f>BCTaiSan_06027!D42</f>
        <v>54032998178</v>
      </c>
      <c r="E30" s="485">
        <f>BCTaiSan_06027!E42</f>
        <v>54843332587</v>
      </c>
      <c r="F30" s="485">
        <f>BCTaiSan_06027!F42</f>
        <v>101.14607443739064</v>
      </c>
    </row>
    <row r="31" spans="1:6" ht="15" customHeight="1">
      <c r="A31" s="484" t="s">
        <v>61</v>
      </c>
      <c r="B31" s="484" t="s">
        <v>1037</v>
      </c>
      <c r="C31" s="484" t="s">
        <v>104</v>
      </c>
      <c r="D31" s="485"/>
      <c r="E31" s="485"/>
      <c r="F31" s="484" t="s">
        <v>892</v>
      </c>
    </row>
    <row r="32" spans="1:6" ht="15" customHeight="1">
      <c r="A32" s="485" t="s">
        <v>105</v>
      </c>
      <c r="B32" s="485" t="s">
        <v>1038</v>
      </c>
      <c r="C32" s="485" t="s">
        <v>650</v>
      </c>
      <c r="D32" s="485"/>
      <c r="E32" s="485"/>
      <c r="F32" s="485"/>
    </row>
    <row r="33" spans="1:6" ht="15" customHeight="1">
      <c r="A33" s="485" t="s">
        <v>1023</v>
      </c>
      <c r="B33" s="485" t="s">
        <v>1023</v>
      </c>
      <c r="C33" s="485" t="s">
        <v>1023</v>
      </c>
      <c r="D33" s="485"/>
      <c r="E33" s="485"/>
      <c r="F33" s="485" t="s">
        <v>1023</v>
      </c>
    </row>
    <row r="34" spans="1:6" ht="15" customHeight="1">
      <c r="A34" s="485" t="s">
        <v>107</v>
      </c>
      <c r="B34" s="485" t="s">
        <v>1039</v>
      </c>
      <c r="C34" s="485" t="s">
        <v>106</v>
      </c>
      <c r="D34" s="485">
        <f>BCTaiSan_06027!D44</f>
        <v>0</v>
      </c>
      <c r="E34" s="485">
        <f>BCTaiSan_06027!E44</f>
        <v>0</v>
      </c>
      <c r="F34" s="485">
        <f>BCTaiSan_06027!F44</f>
        <v>0</v>
      </c>
    </row>
    <row r="35" spans="1:6" ht="15" customHeight="1">
      <c r="A35" s="485" t="s">
        <v>1023</v>
      </c>
      <c r="B35" s="485" t="s">
        <v>1023</v>
      </c>
      <c r="C35" s="485" t="s">
        <v>1023</v>
      </c>
      <c r="D35" s="485"/>
      <c r="E35" s="485"/>
      <c r="F35" s="485" t="s">
        <v>1023</v>
      </c>
    </row>
    <row r="36" spans="1:6" ht="15" customHeight="1">
      <c r="A36" s="485"/>
      <c r="B36" s="485"/>
      <c r="C36" s="485"/>
      <c r="D36" s="485"/>
      <c r="E36" s="485"/>
      <c r="F36" s="485" t="s">
        <v>892</v>
      </c>
    </row>
    <row r="37" spans="1:6" ht="15" customHeight="1">
      <c r="A37" s="485" t="s">
        <v>109</v>
      </c>
      <c r="B37" s="485" t="s">
        <v>1040</v>
      </c>
      <c r="C37" s="485" t="s">
        <v>108</v>
      </c>
      <c r="D37" s="485">
        <f>BCTaiSan_06027!D45</f>
        <v>135950494</v>
      </c>
      <c r="E37" s="485">
        <f>BCTaiSan_06027!E45</f>
        <v>229241880</v>
      </c>
      <c r="F37" s="485">
        <f>BCTaiSan_06027!F45</f>
        <v>106.9249892662487</v>
      </c>
    </row>
    <row r="38" spans="1:6" ht="15" customHeight="1">
      <c r="A38" s="485" t="s">
        <v>1023</v>
      </c>
      <c r="B38" s="485" t="s">
        <v>1023</v>
      </c>
      <c r="C38" s="485" t="s">
        <v>1023</v>
      </c>
      <c r="D38" s="485"/>
      <c r="E38" s="485"/>
      <c r="F38" s="485" t="s">
        <v>1023</v>
      </c>
    </row>
    <row r="39" spans="1:6" ht="15" customHeight="1">
      <c r="A39" s="485"/>
      <c r="B39" s="485"/>
      <c r="C39" s="485"/>
      <c r="D39" s="485"/>
      <c r="E39" s="485"/>
      <c r="F39" s="485"/>
    </row>
    <row r="40" spans="1:6" ht="15" customHeight="1">
      <c r="A40" s="485" t="s">
        <v>1041</v>
      </c>
      <c r="B40" s="485" t="s">
        <v>1042</v>
      </c>
      <c r="C40" s="485" t="s">
        <v>110</v>
      </c>
      <c r="D40" s="485">
        <f>BCTaiSan_06027!D66</f>
        <v>135950494</v>
      </c>
      <c r="E40" s="485">
        <f>BCTaiSan_06027!E66</f>
        <v>229241880</v>
      </c>
      <c r="F40" s="485">
        <f>BCTaiSan_06027!F66</f>
        <v>106.9249892662487</v>
      </c>
    </row>
    <row r="41" spans="1:6" ht="15" customHeight="1">
      <c r="A41" s="485" t="s">
        <v>892</v>
      </c>
      <c r="B41" s="485" t="s">
        <v>1043</v>
      </c>
      <c r="C41" s="485" t="s">
        <v>111</v>
      </c>
      <c r="D41" s="485">
        <f>BCTaiSan_06027!D67</f>
        <v>53897047684</v>
      </c>
      <c r="E41" s="485">
        <f>BCTaiSan_06027!E67</f>
        <v>54614090707</v>
      </c>
      <c r="F41" s="485">
        <f>BCTaiSan_06027!F67</f>
        <v>101.13228734385817</v>
      </c>
    </row>
    <row r="42" spans="1:6" ht="15" customHeight="1">
      <c r="A42" s="485" t="s">
        <v>892</v>
      </c>
      <c r="B42" s="485" t="s">
        <v>1044</v>
      </c>
      <c r="C42" s="485" t="s">
        <v>112</v>
      </c>
      <c r="D42" s="491">
        <f>BCTaiSan_06027!D68</f>
        <v>4436507.5999999996</v>
      </c>
      <c r="E42" s="491">
        <f>BCTaiSan_06027!E68</f>
        <v>4442780.22</v>
      </c>
      <c r="F42" s="491">
        <f>BCTaiSan_06027!F68</f>
        <v>100.02001975101743</v>
      </c>
    </row>
    <row r="43" spans="1:6" ht="15" customHeight="1">
      <c r="A43" s="485" t="s">
        <v>892</v>
      </c>
      <c r="B43" s="485" t="s">
        <v>1045</v>
      </c>
      <c r="C43" s="485" t="s">
        <v>113</v>
      </c>
      <c r="D43" s="491">
        <f>BCTaiSan_06027!D69</f>
        <v>12148.530453097839</v>
      </c>
      <c r="E43" s="491">
        <f>BCTaiSan_06027!E69</f>
        <v>12292.77</v>
      </c>
      <c r="F43" s="491">
        <f>BCTaiSan_06027!F69</f>
        <v>101.11211819314504</v>
      </c>
    </row>
    <row r="44" spans="1:6" ht="15" customHeight="1">
      <c r="A44" s="490" t="s">
        <v>892</v>
      </c>
      <c r="B44" s="490" t="s">
        <v>892</v>
      </c>
      <c r="C44" s="490" t="s">
        <v>892</v>
      </c>
      <c r="D44" s="490" t="s">
        <v>892</v>
      </c>
      <c r="E44" s="490" t="s">
        <v>892</v>
      </c>
      <c r="F44" s="490" t="s">
        <v>892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topLeftCell="A4" workbookViewId="0">
      <selection activeCell="D29" sqref="D29"/>
    </sheetView>
  </sheetViews>
  <sheetFormatPr defaultRowHeight="12.75"/>
  <cols>
    <col min="1" max="1" width="6.85546875" customWidth="1"/>
    <col min="2" max="2" width="55" customWidth="1"/>
    <col min="3" max="3" width="10.28515625" customWidth="1"/>
    <col min="4" max="4" width="20.5703125" customWidth="1"/>
    <col min="5" max="5" width="21.85546875" customWidth="1"/>
    <col min="257" max="257" width="6.85546875" customWidth="1"/>
    <col min="258" max="258" width="55" customWidth="1"/>
    <col min="259" max="259" width="10.28515625" customWidth="1"/>
    <col min="260" max="260" width="17.42578125" customWidth="1"/>
    <col min="261" max="261" width="18.5703125" customWidth="1"/>
    <col min="513" max="513" width="6.85546875" customWidth="1"/>
    <col min="514" max="514" width="55" customWidth="1"/>
    <col min="515" max="515" width="10.28515625" customWidth="1"/>
    <col min="516" max="516" width="17.42578125" customWidth="1"/>
    <col min="517" max="517" width="18.5703125" customWidth="1"/>
    <col min="769" max="769" width="6.85546875" customWidth="1"/>
    <col min="770" max="770" width="55" customWidth="1"/>
    <col min="771" max="771" width="10.28515625" customWidth="1"/>
    <col min="772" max="772" width="17.42578125" customWidth="1"/>
    <col min="773" max="773" width="18.5703125" customWidth="1"/>
    <col min="1025" max="1025" width="6.85546875" customWidth="1"/>
    <col min="1026" max="1026" width="55" customWidth="1"/>
    <col min="1027" max="1027" width="10.28515625" customWidth="1"/>
    <col min="1028" max="1028" width="17.42578125" customWidth="1"/>
    <col min="1029" max="1029" width="18.5703125" customWidth="1"/>
    <col min="1281" max="1281" width="6.85546875" customWidth="1"/>
    <col min="1282" max="1282" width="55" customWidth="1"/>
    <col min="1283" max="1283" width="10.28515625" customWidth="1"/>
    <col min="1284" max="1284" width="17.42578125" customWidth="1"/>
    <col min="1285" max="1285" width="18.5703125" customWidth="1"/>
    <col min="1537" max="1537" width="6.85546875" customWidth="1"/>
    <col min="1538" max="1538" width="55" customWidth="1"/>
    <col min="1539" max="1539" width="10.28515625" customWidth="1"/>
    <col min="1540" max="1540" width="17.42578125" customWidth="1"/>
    <col min="1541" max="1541" width="18.5703125" customWidth="1"/>
    <col min="1793" max="1793" width="6.85546875" customWidth="1"/>
    <col min="1794" max="1794" width="55" customWidth="1"/>
    <col min="1795" max="1795" width="10.28515625" customWidth="1"/>
    <col min="1796" max="1796" width="17.42578125" customWidth="1"/>
    <col min="1797" max="1797" width="18.5703125" customWidth="1"/>
    <col min="2049" max="2049" width="6.85546875" customWidth="1"/>
    <col min="2050" max="2050" width="55" customWidth="1"/>
    <col min="2051" max="2051" width="10.28515625" customWidth="1"/>
    <col min="2052" max="2052" width="17.42578125" customWidth="1"/>
    <col min="2053" max="2053" width="18.5703125" customWidth="1"/>
    <col min="2305" max="2305" width="6.85546875" customWidth="1"/>
    <col min="2306" max="2306" width="55" customWidth="1"/>
    <col min="2307" max="2307" width="10.28515625" customWidth="1"/>
    <col min="2308" max="2308" width="17.42578125" customWidth="1"/>
    <col min="2309" max="2309" width="18.5703125" customWidth="1"/>
    <col min="2561" max="2561" width="6.85546875" customWidth="1"/>
    <col min="2562" max="2562" width="55" customWidth="1"/>
    <col min="2563" max="2563" width="10.28515625" customWidth="1"/>
    <col min="2564" max="2564" width="17.42578125" customWidth="1"/>
    <col min="2565" max="2565" width="18.5703125" customWidth="1"/>
    <col min="2817" max="2817" width="6.85546875" customWidth="1"/>
    <col min="2818" max="2818" width="55" customWidth="1"/>
    <col min="2819" max="2819" width="10.28515625" customWidth="1"/>
    <col min="2820" max="2820" width="17.42578125" customWidth="1"/>
    <col min="2821" max="2821" width="18.5703125" customWidth="1"/>
    <col min="3073" max="3073" width="6.85546875" customWidth="1"/>
    <col min="3074" max="3074" width="55" customWidth="1"/>
    <col min="3075" max="3075" width="10.28515625" customWidth="1"/>
    <col min="3076" max="3076" width="17.42578125" customWidth="1"/>
    <col min="3077" max="3077" width="18.5703125" customWidth="1"/>
    <col min="3329" max="3329" width="6.85546875" customWidth="1"/>
    <col min="3330" max="3330" width="55" customWidth="1"/>
    <col min="3331" max="3331" width="10.28515625" customWidth="1"/>
    <col min="3332" max="3332" width="17.42578125" customWidth="1"/>
    <col min="3333" max="3333" width="18.5703125" customWidth="1"/>
    <col min="3585" max="3585" width="6.85546875" customWidth="1"/>
    <col min="3586" max="3586" width="55" customWidth="1"/>
    <col min="3587" max="3587" width="10.28515625" customWidth="1"/>
    <col min="3588" max="3588" width="17.42578125" customWidth="1"/>
    <col min="3589" max="3589" width="18.5703125" customWidth="1"/>
    <col min="3841" max="3841" width="6.85546875" customWidth="1"/>
    <col min="3842" max="3842" width="55" customWidth="1"/>
    <col min="3843" max="3843" width="10.28515625" customWidth="1"/>
    <col min="3844" max="3844" width="17.42578125" customWidth="1"/>
    <col min="3845" max="3845" width="18.5703125" customWidth="1"/>
    <col min="4097" max="4097" width="6.85546875" customWidth="1"/>
    <col min="4098" max="4098" width="55" customWidth="1"/>
    <col min="4099" max="4099" width="10.28515625" customWidth="1"/>
    <col min="4100" max="4100" width="17.42578125" customWidth="1"/>
    <col min="4101" max="4101" width="18.5703125" customWidth="1"/>
    <col min="4353" max="4353" width="6.85546875" customWidth="1"/>
    <col min="4354" max="4354" width="55" customWidth="1"/>
    <col min="4355" max="4355" width="10.28515625" customWidth="1"/>
    <col min="4356" max="4356" width="17.42578125" customWidth="1"/>
    <col min="4357" max="4357" width="18.5703125" customWidth="1"/>
    <col min="4609" max="4609" width="6.85546875" customWidth="1"/>
    <col min="4610" max="4610" width="55" customWidth="1"/>
    <col min="4611" max="4611" width="10.28515625" customWidth="1"/>
    <col min="4612" max="4612" width="17.42578125" customWidth="1"/>
    <col min="4613" max="4613" width="18.5703125" customWidth="1"/>
    <col min="4865" max="4865" width="6.85546875" customWidth="1"/>
    <col min="4866" max="4866" width="55" customWidth="1"/>
    <col min="4867" max="4867" width="10.28515625" customWidth="1"/>
    <col min="4868" max="4868" width="17.42578125" customWidth="1"/>
    <col min="4869" max="4869" width="18.5703125" customWidth="1"/>
    <col min="5121" max="5121" width="6.85546875" customWidth="1"/>
    <col min="5122" max="5122" width="55" customWidth="1"/>
    <col min="5123" max="5123" width="10.28515625" customWidth="1"/>
    <col min="5124" max="5124" width="17.42578125" customWidth="1"/>
    <col min="5125" max="5125" width="18.5703125" customWidth="1"/>
    <col min="5377" max="5377" width="6.85546875" customWidth="1"/>
    <col min="5378" max="5378" width="55" customWidth="1"/>
    <col min="5379" max="5379" width="10.28515625" customWidth="1"/>
    <col min="5380" max="5380" width="17.42578125" customWidth="1"/>
    <col min="5381" max="5381" width="18.5703125" customWidth="1"/>
    <col min="5633" max="5633" width="6.85546875" customWidth="1"/>
    <col min="5634" max="5634" width="55" customWidth="1"/>
    <col min="5635" max="5635" width="10.28515625" customWidth="1"/>
    <col min="5636" max="5636" width="17.42578125" customWidth="1"/>
    <col min="5637" max="5637" width="18.5703125" customWidth="1"/>
    <col min="5889" max="5889" width="6.85546875" customWidth="1"/>
    <col min="5890" max="5890" width="55" customWidth="1"/>
    <col min="5891" max="5891" width="10.28515625" customWidth="1"/>
    <col min="5892" max="5892" width="17.42578125" customWidth="1"/>
    <col min="5893" max="5893" width="18.5703125" customWidth="1"/>
    <col min="6145" max="6145" width="6.85546875" customWidth="1"/>
    <col min="6146" max="6146" width="55" customWidth="1"/>
    <col min="6147" max="6147" width="10.28515625" customWidth="1"/>
    <col min="6148" max="6148" width="17.42578125" customWidth="1"/>
    <col min="6149" max="6149" width="18.5703125" customWidth="1"/>
    <col min="6401" max="6401" width="6.85546875" customWidth="1"/>
    <col min="6402" max="6402" width="55" customWidth="1"/>
    <col min="6403" max="6403" width="10.28515625" customWidth="1"/>
    <col min="6404" max="6404" width="17.42578125" customWidth="1"/>
    <col min="6405" max="6405" width="18.5703125" customWidth="1"/>
    <col min="6657" max="6657" width="6.85546875" customWidth="1"/>
    <col min="6658" max="6658" width="55" customWidth="1"/>
    <col min="6659" max="6659" width="10.28515625" customWidth="1"/>
    <col min="6660" max="6660" width="17.42578125" customWidth="1"/>
    <col min="6661" max="6661" width="18.5703125" customWidth="1"/>
    <col min="6913" max="6913" width="6.85546875" customWidth="1"/>
    <col min="6914" max="6914" width="55" customWidth="1"/>
    <col min="6915" max="6915" width="10.28515625" customWidth="1"/>
    <col min="6916" max="6916" width="17.42578125" customWidth="1"/>
    <col min="6917" max="6917" width="18.5703125" customWidth="1"/>
    <col min="7169" max="7169" width="6.85546875" customWidth="1"/>
    <col min="7170" max="7170" width="55" customWidth="1"/>
    <col min="7171" max="7171" width="10.28515625" customWidth="1"/>
    <col min="7172" max="7172" width="17.42578125" customWidth="1"/>
    <col min="7173" max="7173" width="18.5703125" customWidth="1"/>
    <col min="7425" max="7425" width="6.85546875" customWidth="1"/>
    <col min="7426" max="7426" width="55" customWidth="1"/>
    <col min="7427" max="7427" width="10.28515625" customWidth="1"/>
    <col min="7428" max="7428" width="17.42578125" customWidth="1"/>
    <col min="7429" max="7429" width="18.5703125" customWidth="1"/>
    <col min="7681" max="7681" width="6.85546875" customWidth="1"/>
    <col min="7682" max="7682" width="55" customWidth="1"/>
    <col min="7683" max="7683" width="10.28515625" customWidth="1"/>
    <col min="7684" max="7684" width="17.42578125" customWidth="1"/>
    <col min="7685" max="7685" width="18.5703125" customWidth="1"/>
    <col min="7937" max="7937" width="6.85546875" customWidth="1"/>
    <col min="7938" max="7938" width="55" customWidth="1"/>
    <col min="7939" max="7939" width="10.28515625" customWidth="1"/>
    <col min="7940" max="7940" width="17.42578125" customWidth="1"/>
    <col min="7941" max="7941" width="18.5703125" customWidth="1"/>
    <col min="8193" max="8193" width="6.85546875" customWidth="1"/>
    <col min="8194" max="8194" width="55" customWidth="1"/>
    <col min="8195" max="8195" width="10.28515625" customWidth="1"/>
    <col min="8196" max="8196" width="17.42578125" customWidth="1"/>
    <col min="8197" max="8197" width="18.5703125" customWidth="1"/>
    <col min="8449" max="8449" width="6.85546875" customWidth="1"/>
    <col min="8450" max="8450" width="55" customWidth="1"/>
    <col min="8451" max="8451" width="10.28515625" customWidth="1"/>
    <col min="8452" max="8452" width="17.42578125" customWidth="1"/>
    <col min="8453" max="8453" width="18.5703125" customWidth="1"/>
    <col min="8705" max="8705" width="6.85546875" customWidth="1"/>
    <col min="8706" max="8706" width="55" customWidth="1"/>
    <col min="8707" max="8707" width="10.28515625" customWidth="1"/>
    <col min="8708" max="8708" width="17.42578125" customWidth="1"/>
    <col min="8709" max="8709" width="18.5703125" customWidth="1"/>
    <col min="8961" max="8961" width="6.85546875" customWidth="1"/>
    <col min="8962" max="8962" width="55" customWidth="1"/>
    <col min="8963" max="8963" width="10.28515625" customWidth="1"/>
    <col min="8964" max="8964" width="17.42578125" customWidth="1"/>
    <col min="8965" max="8965" width="18.5703125" customWidth="1"/>
    <col min="9217" max="9217" width="6.85546875" customWidth="1"/>
    <col min="9218" max="9218" width="55" customWidth="1"/>
    <col min="9219" max="9219" width="10.28515625" customWidth="1"/>
    <col min="9220" max="9220" width="17.42578125" customWidth="1"/>
    <col min="9221" max="9221" width="18.5703125" customWidth="1"/>
    <col min="9473" max="9473" width="6.85546875" customWidth="1"/>
    <col min="9474" max="9474" width="55" customWidth="1"/>
    <col min="9475" max="9475" width="10.28515625" customWidth="1"/>
    <col min="9476" max="9476" width="17.42578125" customWidth="1"/>
    <col min="9477" max="9477" width="18.5703125" customWidth="1"/>
    <col min="9729" max="9729" width="6.85546875" customWidth="1"/>
    <col min="9730" max="9730" width="55" customWidth="1"/>
    <col min="9731" max="9731" width="10.28515625" customWidth="1"/>
    <col min="9732" max="9732" width="17.42578125" customWidth="1"/>
    <col min="9733" max="9733" width="18.5703125" customWidth="1"/>
    <col min="9985" max="9985" width="6.85546875" customWidth="1"/>
    <col min="9986" max="9986" width="55" customWidth="1"/>
    <col min="9987" max="9987" width="10.28515625" customWidth="1"/>
    <col min="9988" max="9988" width="17.42578125" customWidth="1"/>
    <col min="9989" max="9989" width="18.5703125" customWidth="1"/>
    <col min="10241" max="10241" width="6.85546875" customWidth="1"/>
    <col min="10242" max="10242" width="55" customWidth="1"/>
    <col min="10243" max="10243" width="10.28515625" customWidth="1"/>
    <col min="10244" max="10244" width="17.42578125" customWidth="1"/>
    <col min="10245" max="10245" width="18.5703125" customWidth="1"/>
    <col min="10497" max="10497" width="6.85546875" customWidth="1"/>
    <col min="10498" max="10498" width="55" customWidth="1"/>
    <col min="10499" max="10499" width="10.28515625" customWidth="1"/>
    <col min="10500" max="10500" width="17.42578125" customWidth="1"/>
    <col min="10501" max="10501" width="18.5703125" customWidth="1"/>
    <col min="10753" max="10753" width="6.85546875" customWidth="1"/>
    <col min="10754" max="10754" width="55" customWidth="1"/>
    <col min="10755" max="10755" width="10.28515625" customWidth="1"/>
    <col min="10756" max="10756" width="17.42578125" customWidth="1"/>
    <col min="10757" max="10757" width="18.5703125" customWidth="1"/>
    <col min="11009" max="11009" width="6.85546875" customWidth="1"/>
    <col min="11010" max="11010" width="55" customWidth="1"/>
    <col min="11011" max="11011" width="10.28515625" customWidth="1"/>
    <col min="11012" max="11012" width="17.42578125" customWidth="1"/>
    <col min="11013" max="11013" width="18.5703125" customWidth="1"/>
    <col min="11265" max="11265" width="6.85546875" customWidth="1"/>
    <col min="11266" max="11266" width="55" customWidth="1"/>
    <col min="11267" max="11267" width="10.28515625" customWidth="1"/>
    <col min="11268" max="11268" width="17.42578125" customWidth="1"/>
    <col min="11269" max="11269" width="18.5703125" customWidth="1"/>
    <col min="11521" max="11521" width="6.85546875" customWidth="1"/>
    <col min="11522" max="11522" width="55" customWidth="1"/>
    <col min="11523" max="11523" width="10.28515625" customWidth="1"/>
    <col min="11524" max="11524" width="17.42578125" customWidth="1"/>
    <col min="11525" max="11525" width="18.5703125" customWidth="1"/>
    <col min="11777" max="11777" width="6.85546875" customWidth="1"/>
    <col min="11778" max="11778" width="55" customWidth="1"/>
    <col min="11779" max="11779" width="10.28515625" customWidth="1"/>
    <col min="11780" max="11780" width="17.42578125" customWidth="1"/>
    <col min="11781" max="11781" width="18.5703125" customWidth="1"/>
    <col min="12033" max="12033" width="6.85546875" customWidth="1"/>
    <col min="12034" max="12034" width="55" customWidth="1"/>
    <col min="12035" max="12035" width="10.28515625" customWidth="1"/>
    <col min="12036" max="12036" width="17.42578125" customWidth="1"/>
    <col min="12037" max="12037" width="18.5703125" customWidth="1"/>
    <col min="12289" max="12289" width="6.85546875" customWidth="1"/>
    <col min="12290" max="12290" width="55" customWidth="1"/>
    <col min="12291" max="12291" width="10.28515625" customWidth="1"/>
    <col min="12292" max="12292" width="17.42578125" customWidth="1"/>
    <col min="12293" max="12293" width="18.5703125" customWidth="1"/>
    <col min="12545" max="12545" width="6.85546875" customWidth="1"/>
    <col min="12546" max="12546" width="55" customWidth="1"/>
    <col min="12547" max="12547" width="10.28515625" customWidth="1"/>
    <col min="12548" max="12548" width="17.42578125" customWidth="1"/>
    <col min="12549" max="12549" width="18.5703125" customWidth="1"/>
    <col min="12801" max="12801" width="6.85546875" customWidth="1"/>
    <col min="12802" max="12802" width="55" customWidth="1"/>
    <col min="12803" max="12803" width="10.28515625" customWidth="1"/>
    <col min="12804" max="12804" width="17.42578125" customWidth="1"/>
    <col min="12805" max="12805" width="18.5703125" customWidth="1"/>
    <col min="13057" max="13057" width="6.85546875" customWidth="1"/>
    <col min="13058" max="13058" width="55" customWidth="1"/>
    <col min="13059" max="13059" width="10.28515625" customWidth="1"/>
    <col min="13060" max="13060" width="17.42578125" customWidth="1"/>
    <col min="13061" max="13061" width="18.5703125" customWidth="1"/>
    <col min="13313" max="13313" width="6.85546875" customWidth="1"/>
    <col min="13314" max="13314" width="55" customWidth="1"/>
    <col min="13315" max="13315" width="10.28515625" customWidth="1"/>
    <col min="13316" max="13316" width="17.42578125" customWidth="1"/>
    <col min="13317" max="13317" width="18.5703125" customWidth="1"/>
    <col min="13569" max="13569" width="6.85546875" customWidth="1"/>
    <col min="13570" max="13570" width="55" customWidth="1"/>
    <col min="13571" max="13571" width="10.28515625" customWidth="1"/>
    <col min="13572" max="13572" width="17.42578125" customWidth="1"/>
    <col min="13573" max="13573" width="18.5703125" customWidth="1"/>
    <col min="13825" max="13825" width="6.85546875" customWidth="1"/>
    <col min="13826" max="13826" width="55" customWidth="1"/>
    <col min="13827" max="13827" width="10.28515625" customWidth="1"/>
    <col min="13828" max="13828" width="17.42578125" customWidth="1"/>
    <col min="13829" max="13829" width="18.5703125" customWidth="1"/>
    <col min="14081" max="14081" width="6.85546875" customWidth="1"/>
    <col min="14082" max="14082" width="55" customWidth="1"/>
    <col min="14083" max="14083" width="10.28515625" customWidth="1"/>
    <col min="14084" max="14084" width="17.42578125" customWidth="1"/>
    <col min="14085" max="14085" width="18.5703125" customWidth="1"/>
    <col min="14337" max="14337" width="6.85546875" customWidth="1"/>
    <col min="14338" max="14338" width="55" customWidth="1"/>
    <col min="14339" max="14339" width="10.28515625" customWidth="1"/>
    <col min="14340" max="14340" width="17.42578125" customWidth="1"/>
    <col min="14341" max="14341" width="18.5703125" customWidth="1"/>
    <col min="14593" max="14593" width="6.85546875" customWidth="1"/>
    <col min="14594" max="14594" width="55" customWidth="1"/>
    <col min="14595" max="14595" width="10.28515625" customWidth="1"/>
    <col min="14596" max="14596" width="17.42578125" customWidth="1"/>
    <col min="14597" max="14597" width="18.5703125" customWidth="1"/>
    <col min="14849" max="14849" width="6.85546875" customWidth="1"/>
    <col min="14850" max="14850" width="55" customWidth="1"/>
    <col min="14851" max="14851" width="10.28515625" customWidth="1"/>
    <col min="14852" max="14852" width="17.42578125" customWidth="1"/>
    <col min="14853" max="14853" width="18.5703125" customWidth="1"/>
    <col min="15105" max="15105" width="6.85546875" customWidth="1"/>
    <col min="15106" max="15106" width="55" customWidth="1"/>
    <col min="15107" max="15107" width="10.28515625" customWidth="1"/>
    <col min="15108" max="15108" width="17.42578125" customWidth="1"/>
    <col min="15109" max="15109" width="18.5703125" customWidth="1"/>
    <col min="15361" max="15361" width="6.85546875" customWidth="1"/>
    <col min="15362" max="15362" width="55" customWidth="1"/>
    <col min="15363" max="15363" width="10.28515625" customWidth="1"/>
    <col min="15364" max="15364" width="17.42578125" customWidth="1"/>
    <col min="15365" max="15365" width="18.5703125" customWidth="1"/>
    <col min="15617" max="15617" width="6.85546875" customWidth="1"/>
    <col min="15618" max="15618" width="55" customWidth="1"/>
    <col min="15619" max="15619" width="10.28515625" customWidth="1"/>
    <col min="15620" max="15620" width="17.42578125" customWidth="1"/>
    <col min="15621" max="15621" width="18.5703125" customWidth="1"/>
    <col min="15873" max="15873" width="6.85546875" customWidth="1"/>
    <col min="15874" max="15874" width="55" customWidth="1"/>
    <col min="15875" max="15875" width="10.28515625" customWidth="1"/>
    <col min="15876" max="15876" width="17.42578125" customWidth="1"/>
    <col min="15877" max="15877" width="18.5703125" customWidth="1"/>
    <col min="16129" max="16129" width="6.85546875" customWidth="1"/>
    <col min="16130" max="16130" width="55" customWidth="1"/>
    <col min="16131" max="16131" width="10.28515625" customWidth="1"/>
    <col min="16132" max="16132" width="17.42578125" customWidth="1"/>
    <col min="16133" max="16133" width="18.5703125" customWidth="1"/>
  </cols>
  <sheetData>
    <row r="1" spans="1:5" ht="31.5">
      <c r="A1" s="483" t="s">
        <v>77</v>
      </c>
      <c r="B1" s="483" t="s">
        <v>884</v>
      </c>
      <c r="C1" s="483" t="s">
        <v>1016</v>
      </c>
      <c r="D1" s="483" t="s">
        <v>1083</v>
      </c>
      <c r="E1" s="483" t="s">
        <v>890</v>
      </c>
    </row>
    <row r="2" spans="1:5" ht="15.75">
      <c r="A2" s="484" t="s">
        <v>51</v>
      </c>
      <c r="B2" s="484" t="s">
        <v>1084</v>
      </c>
      <c r="C2" s="484" t="s">
        <v>118</v>
      </c>
      <c r="D2" s="484" t="s">
        <v>892</v>
      </c>
      <c r="E2" s="484" t="s">
        <v>892</v>
      </c>
    </row>
    <row r="3" spans="1:5" ht="15.75">
      <c r="A3" s="485" t="s">
        <v>758</v>
      </c>
      <c r="B3" s="485" t="s">
        <v>1085</v>
      </c>
      <c r="C3" s="485" t="s">
        <v>119</v>
      </c>
      <c r="D3" s="493">
        <f>Khac_06030!D19</f>
        <v>9.3636880079713963E-3</v>
      </c>
      <c r="E3" s="493">
        <f>Khac_06030!E19</f>
        <v>9.6910394022502056E-3</v>
      </c>
    </row>
    <row r="4" spans="1:5" ht="15.75">
      <c r="A4" s="485" t="s">
        <v>763</v>
      </c>
      <c r="B4" s="485" t="s">
        <v>1086</v>
      </c>
      <c r="C4" s="485" t="s">
        <v>120</v>
      </c>
      <c r="D4" s="493">
        <f>Khac_06030!D20</f>
        <v>4.5858986276398278E-3</v>
      </c>
      <c r="E4" s="493">
        <f>Khac_06030!E20</f>
        <v>4.624830461964876E-3</v>
      </c>
    </row>
    <row r="5" spans="1:5" ht="15.75">
      <c r="A5" s="485" t="s">
        <v>767</v>
      </c>
      <c r="B5" s="485" t="s">
        <v>1087</v>
      </c>
      <c r="C5" s="485" t="s">
        <v>786</v>
      </c>
      <c r="D5" s="493">
        <f>Khac_06030!D21</f>
        <v>6.5835119288328997E-3</v>
      </c>
      <c r="E5" s="493">
        <f>Khac_06030!E21</f>
        <v>6.6091412192241421E-3</v>
      </c>
    </row>
    <row r="6" spans="1:5" ht="15.75">
      <c r="A6" s="485" t="s">
        <v>770</v>
      </c>
      <c r="B6" s="485" t="s">
        <v>1088</v>
      </c>
      <c r="C6" s="485" t="s">
        <v>121</v>
      </c>
      <c r="D6" s="493">
        <f>Khac_06030!D22</f>
        <v>2.5579792265343609E-3</v>
      </c>
      <c r="E6" s="493">
        <f>Khac_06030!E22</f>
        <v>2.6535350397773267E-3</v>
      </c>
    </row>
    <row r="7" spans="1:5" ht="15.75">
      <c r="A7" s="485" t="s">
        <v>1056</v>
      </c>
      <c r="B7" s="485" t="s">
        <v>1089</v>
      </c>
      <c r="C7" s="485" t="s">
        <v>1090</v>
      </c>
      <c r="D7" s="485"/>
      <c r="E7" s="485"/>
    </row>
    <row r="8" spans="1:5" ht="15.75">
      <c r="A8" s="485" t="s">
        <v>1058</v>
      </c>
      <c r="B8" s="485" t="s">
        <v>1091</v>
      </c>
      <c r="C8" s="485" t="s">
        <v>626</v>
      </c>
      <c r="D8" s="485"/>
      <c r="E8" s="485"/>
    </row>
    <row r="9" spans="1:5" ht="15.75">
      <c r="A9" s="485" t="s">
        <v>1060</v>
      </c>
      <c r="B9" s="485" t="s">
        <v>1092</v>
      </c>
      <c r="C9" s="485" t="s">
        <v>122</v>
      </c>
      <c r="D9" s="493">
        <f>Khac_06030!D23</f>
        <v>1.2288080681752945E-3</v>
      </c>
      <c r="E9" s="493">
        <f>Khac_06030!E23</f>
        <v>1.2607037014173374E-3</v>
      </c>
    </row>
    <row r="10" spans="1:5" ht="15.75">
      <c r="A10" s="485" t="s">
        <v>1062</v>
      </c>
      <c r="B10" s="485" t="s">
        <v>1093</v>
      </c>
      <c r="C10" s="485" t="s">
        <v>123</v>
      </c>
      <c r="D10" s="493">
        <f>Khac_06030!D24</f>
        <v>2.4330858379035168E-2</v>
      </c>
      <c r="E10" s="493">
        <f>Khac_06030!E24</f>
        <v>2.5089628127258894E-2</v>
      </c>
    </row>
    <row r="11" spans="1:5" ht="15.75">
      <c r="A11" s="485" t="s">
        <v>1064</v>
      </c>
      <c r="B11" s="485" t="s">
        <v>1094</v>
      </c>
      <c r="C11" s="485" t="s">
        <v>124</v>
      </c>
      <c r="D11" s="493">
        <f>Khac_06030!D25</f>
        <v>0</v>
      </c>
      <c r="E11" s="493">
        <f>Khac_06030!E25</f>
        <v>0.53393111049049335</v>
      </c>
    </row>
    <row r="12" spans="1:5" ht="15.75">
      <c r="A12" s="485" t="s">
        <v>26</v>
      </c>
      <c r="B12" s="485" t="s">
        <v>1095</v>
      </c>
      <c r="C12" s="485" t="s">
        <v>626</v>
      </c>
      <c r="D12" s="485"/>
      <c r="E12" s="485"/>
    </row>
    <row r="13" spans="1:5" ht="15.75">
      <c r="A13" s="484" t="s">
        <v>61</v>
      </c>
      <c r="B13" s="484" t="s">
        <v>1096</v>
      </c>
      <c r="C13" s="484" t="s">
        <v>125</v>
      </c>
      <c r="D13" s="484" t="s">
        <v>892</v>
      </c>
      <c r="E13" s="484" t="s">
        <v>892</v>
      </c>
    </row>
    <row r="14" spans="1:5" ht="15.75">
      <c r="A14" s="485" t="s">
        <v>758</v>
      </c>
      <c r="B14" s="485" t="s">
        <v>1097</v>
      </c>
      <c r="C14" s="485" t="s">
        <v>126</v>
      </c>
      <c r="D14" s="485">
        <f>Khac_06030!D27</f>
        <v>44427802200.000015</v>
      </c>
      <c r="E14" s="485">
        <f>Khac_06030!E27</f>
        <v>44438698100.000015</v>
      </c>
    </row>
    <row r="15" spans="1:5" ht="15.75">
      <c r="A15" s="485"/>
      <c r="B15" s="485" t="s">
        <v>1098</v>
      </c>
      <c r="C15" s="485" t="s">
        <v>127</v>
      </c>
      <c r="D15" s="485">
        <f>Khac_06030!D28</f>
        <v>44427802200.000015</v>
      </c>
      <c r="E15" s="485">
        <f>Khac_06030!E28</f>
        <v>44438698100.000015</v>
      </c>
    </row>
    <row r="16" spans="1:5" ht="15.75">
      <c r="A16" s="485"/>
      <c r="B16" s="485" t="s">
        <v>1099</v>
      </c>
      <c r="C16" s="485" t="s">
        <v>128</v>
      </c>
      <c r="D16" s="485">
        <f>Khac_06030!D29</f>
        <v>4442780.2200000016</v>
      </c>
      <c r="E16" s="485">
        <f>Khac_06030!E29</f>
        <v>4443869.8100000015</v>
      </c>
    </row>
    <row r="17" spans="1:5" ht="15.75">
      <c r="A17" s="485" t="s">
        <v>763</v>
      </c>
      <c r="B17" s="485" t="s">
        <v>1100</v>
      </c>
      <c r="C17" s="485" t="s">
        <v>129</v>
      </c>
      <c r="D17" s="485">
        <f>Khac_06030!D30</f>
        <v>-62726200.000000007</v>
      </c>
      <c r="E17" s="485">
        <f>Khac_06030!E30</f>
        <v>-10895900.000000002</v>
      </c>
    </row>
    <row r="18" spans="1:5" ht="15.75">
      <c r="A18" s="485"/>
      <c r="B18" s="485" t="s">
        <v>1101</v>
      </c>
      <c r="C18" s="485" t="s">
        <v>130</v>
      </c>
      <c r="D18" s="491">
        <f>Khac_06030!D33</f>
        <v>9531.75</v>
      </c>
      <c r="E18" s="491">
        <f>Khac_06030!E33</f>
        <v>11011.7</v>
      </c>
    </row>
    <row r="19" spans="1:5" ht="15.75">
      <c r="A19" s="485"/>
      <c r="B19" s="485" t="s">
        <v>1102</v>
      </c>
      <c r="C19" s="485" t="s">
        <v>789</v>
      </c>
      <c r="D19" s="491">
        <f>Khac_06030!D34</f>
        <v>95317500</v>
      </c>
      <c r="E19" s="491">
        <f>Khac_06030!E34</f>
        <v>110117000</v>
      </c>
    </row>
    <row r="20" spans="1:5" ht="15.75">
      <c r="A20" s="485"/>
      <c r="B20" s="485" t="s">
        <v>1103</v>
      </c>
      <c r="C20" s="485" t="s">
        <v>790</v>
      </c>
      <c r="D20" s="491">
        <f>Khac_06030!D35</f>
        <v>-15804.37</v>
      </c>
      <c r="E20" s="491">
        <f>Khac_06030!E35</f>
        <v>-12101.29</v>
      </c>
    </row>
    <row r="21" spans="1:5" ht="15.75">
      <c r="A21" s="485"/>
      <c r="B21" s="485" t="s">
        <v>1104</v>
      </c>
      <c r="C21" s="485" t="s">
        <v>791</v>
      </c>
      <c r="D21" s="491">
        <f>Khac_06030!D36</f>
        <v>-158043700</v>
      </c>
      <c r="E21" s="491">
        <f>Khac_06030!E36</f>
        <v>-121012900.00000001</v>
      </c>
    </row>
    <row r="22" spans="1:5" ht="15.75">
      <c r="A22" s="485" t="s">
        <v>767</v>
      </c>
      <c r="B22" s="485" t="s">
        <v>1105</v>
      </c>
      <c r="C22" s="485" t="s">
        <v>131</v>
      </c>
      <c r="D22" s="485">
        <f>Khac_06030!D37</f>
        <v>44365076000.000015</v>
      </c>
      <c r="E22" s="485">
        <f>Khac_06030!E37</f>
        <v>44427802200.000015</v>
      </c>
    </row>
    <row r="23" spans="1:5" ht="15.75">
      <c r="A23" s="485"/>
      <c r="B23" s="485" t="s">
        <v>1106</v>
      </c>
      <c r="C23" s="485" t="s">
        <v>792</v>
      </c>
      <c r="D23" s="485">
        <f>Khac_06030!D38</f>
        <v>44365076000.000015</v>
      </c>
      <c r="E23" s="485">
        <f>Khac_06030!E38</f>
        <v>44427802200.000015</v>
      </c>
    </row>
    <row r="24" spans="1:5" ht="15.75">
      <c r="A24" s="485"/>
      <c r="B24" s="485" t="s">
        <v>1107</v>
      </c>
      <c r="C24" s="485" t="s">
        <v>793</v>
      </c>
      <c r="D24" s="485">
        <f>Khac_06030!D39</f>
        <v>4436507.6000000015</v>
      </c>
      <c r="E24" s="485">
        <f>Khac_06030!E39</f>
        <v>4442780.2200000016</v>
      </c>
    </row>
    <row r="25" spans="1:5" ht="15.75">
      <c r="A25" s="485" t="s">
        <v>770</v>
      </c>
      <c r="B25" s="485" t="s">
        <v>1108</v>
      </c>
      <c r="C25" s="485" t="s">
        <v>794</v>
      </c>
      <c r="D25" s="493">
        <f>Khac_06030!D40</f>
        <v>1.3262700000000001E-5</v>
      </c>
      <c r="E25" s="493">
        <f>Khac_06030!E40</f>
        <v>1.32439E-5</v>
      </c>
    </row>
    <row r="26" spans="1:5" ht="15.75">
      <c r="A26" s="485" t="s">
        <v>1056</v>
      </c>
      <c r="B26" s="485" t="s">
        <v>1109</v>
      </c>
      <c r="C26" s="485" t="s">
        <v>795</v>
      </c>
      <c r="D26" s="493">
        <f>Khac_06030!D41</f>
        <v>0.93670957980000003</v>
      </c>
      <c r="E26" s="493">
        <f>Khac_06030!E41</f>
        <v>0.9353621795</v>
      </c>
    </row>
    <row r="27" spans="1:5" ht="15.75">
      <c r="A27" s="485" t="s">
        <v>1058</v>
      </c>
      <c r="B27" s="485" t="s">
        <v>1110</v>
      </c>
      <c r="C27" s="485" t="s">
        <v>796</v>
      </c>
      <c r="D27" s="493">
        <f>Khac_06030!D42</f>
        <v>0</v>
      </c>
      <c r="E27" s="493">
        <f>Khac_06030!E42</f>
        <v>0</v>
      </c>
    </row>
    <row r="28" spans="1:5" ht="15.75">
      <c r="A28" s="485" t="s">
        <v>1060</v>
      </c>
      <c r="B28" s="485" t="s">
        <v>1111</v>
      </c>
      <c r="C28" s="485" t="s">
        <v>798</v>
      </c>
      <c r="D28" s="485">
        <f>Khac_06030!D44</f>
        <v>2014</v>
      </c>
      <c r="E28" s="485">
        <f>Khac_06030!E44</f>
        <v>2067</v>
      </c>
    </row>
    <row r="29" spans="1:5" ht="15.75">
      <c r="A29" s="485" t="s">
        <v>1062</v>
      </c>
      <c r="B29" s="485" t="s">
        <v>1112</v>
      </c>
      <c r="C29" s="485" t="s">
        <v>797</v>
      </c>
      <c r="D29" s="491">
        <f>Khac_06030!D43</f>
        <v>12148.530453097839</v>
      </c>
      <c r="E29" s="491">
        <f>Khac_06030!E43</f>
        <v>12292.77</v>
      </c>
    </row>
    <row r="30" spans="1:5" ht="15.75">
      <c r="A30" s="485" t="s">
        <v>1064</v>
      </c>
      <c r="B30" s="485" t="s">
        <v>1113</v>
      </c>
      <c r="C30" s="485" t="s">
        <v>627</v>
      </c>
      <c r="D30" s="485"/>
      <c r="E30" s="485"/>
    </row>
    <row r="31" spans="1:5" ht="15.75">
      <c r="A31" s="490" t="s">
        <v>1114</v>
      </c>
      <c r="B31" s="490" t="s">
        <v>1114</v>
      </c>
      <c r="C31" s="490" t="s">
        <v>1114</v>
      </c>
      <c r="D31" s="490" t="s">
        <v>1114</v>
      </c>
      <c r="E31" s="490" t="s">
        <v>1114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51"/>
  <sheetViews>
    <sheetView topLeftCell="A25" workbookViewId="0">
      <selection activeCell="D48" sqref="D48:F48"/>
    </sheetView>
  </sheetViews>
  <sheetFormatPr defaultRowHeight="12.75"/>
  <cols>
    <col min="1" max="1" width="6.85546875" customWidth="1"/>
    <col min="2" max="2" width="60.28515625" customWidth="1"/>
    <col min="3" max="3" width="13" customWidth="1"/>
    <col min="4" max="4" width="15.7109375" customWidth="1"/>
    <col min="5" max="5" width="16.140625" customWidth="1"/>
    <col min="6" max="6" width="16.5703125" customWidth="1"/>
    <col min="257" max="257" width="6.85546875" customWidth="1"/>
    <col min="258" max="258" width="60.28515625" customWidth="1"/>
    <col min="259" max="259" width="13" customWidth="1"/>
    <col min="260" max="260" width="12.7109375" customWidth="1"/>
    <col min="261" max="261" width="13.7109375" customWidth="1"/>
    <col min="262" max="262" width="16.5703125" customWidth="1"/>
    <col min="513" max="513" width="6.85546875" customWidth="1"/>
    <col min="514" max="514" width="60.28515625" customWidth="1"/>
    <col min="515" max="515" width="13" customWidth="1"/>
    <col min="516" max="516" width="12.7109375" customWidth="1"/>
    <col min="517" max="517" width="13.7109375" customWidth="1"/>
    <col min="518" max="518" width="16.5703125" customWidth="1"/>
    <col min="769" max="769" width="6.85546875" customWidth="1"/>
    <col min="770" max="770" width="60.28515625" customWidth="1"/>
    <col min="771" max="771" width="13" customWidth="1"/>
    <col min="772" max="772" width="12.7109375" customWidth="1"/>
    <col min="773" max="773" width="13.7109375" customWidth="1"/>
    <col min="774" max="774" width="16.5703125" customWidth="1"/>
    <col min="1025" max="1025" width="6.85546875" customWidth="1"/>
    <col min="1026" max="1026" width="60.28515625" customWidth="1"/>
    <col min="1027" max="1027" width="13" customWidth="1"/>
    <col min="1028" max="1028" width="12.7109375" customWidth="1"/>
    <col min="1029" max="1029" width="13.7109375" customWidth="1"/>
    <col min="1030" max="1030" width="16.5703125" customWidth="1"/>
    <col min="1281" max="1281" width="6.85546875" customWidth="1"/>
    <col min="1282" max="1282" width="60.28515625" customWidth="1"/>
    <col min="1283" max="1283" width="13" customWidth="1"/>
    <col min="1284" max="1284" width="12.7109375" customWidth="1"/>
    <col min="1285" max="1285" width="13.7109375" customWidth="1"/>
    <col min="1286" max="1286" width="16.5703125" customWidth="1"/>
    <col min="1537" max="1537" width="6.85546875" customWidth="1"/>
    <col min="1538" max="1538" width="60.28515625" customWidth="1"/>
    <col min="1539" max="1539" width="13" customWidth="1"/>
    <col min="1540" max="1540" width="12.7109375" customWidth="1"/>
    <col min="1541" max="1541" width="13.7109375" customWidth="1"/>
    <col min="1542" max="1542" width="16.5703125" customWidth="1"/>
    <col min="1793" max="1793" width="6.85546875" customWidth="1"/>
    <col min="1794" max="1794" width="60.28515625" customWidth="1"/>
    <col min="1795" max="1795" width="13" customWidth="1"/>
    <col min="1796" max="1796" width="12.7109375" customWidth="1"/>
    <col min="1797" max="1797" width="13.7109375" customWidth="1"/>
    <col min="1798" max="1798" width="16.5703125" customWidth="1"/>
    <col min="2049" max="2049" width="6.85546875" customWidth="1"/>
    <col min="2050" max="2050" width="60.28515625" customWidth="1"/>
    <col min="2051" max="2051" width="13" customWidth="1"/>
    <col min="2052" max="2052" width="12.7109375" customWidth="1"/>
    <col min="2053" max="2053" width="13.7109375" customWidth="1"/>
    <col min="2054" max="2054" width="16.5703125" customWidth="1"/>
    <col min="2305" max="2305" width="6.85546875" customWidth="1"/>
    <col min="2306" max="2306" width="60.28515625" customWidth="1"/>
    <col min="2307" max="2307" width="13" customWidth="1"/>
    <col min="2308" max="2308" width="12.7109375" customWidth="1"/>
    <col min="2309" max="2309" width="13.7109375" customWidth="1"/>
    <col min="2310" max="2310" width="16.5703125" customWidth="1"/>
    <col min="2561" max="2561" width="6.85546875" customWidth="1"/>
    <col min="2562" max="2562" width="60.28515625" customWidth="1"/>
    <col min="2563" max="2563" width="13" customWidth="1"/>
    <col min="2564" max="2564" width="12.7109375" customWidth="1"/>
    <col min="2565" max="2565" width="13.7109375" customWidth="1"/>
    <col min="2566" max="2566" width="16.5703125" customWidth="1"/>
    <col min="2817" max="2817" width="6.85546875" customWidth="1"/>
    <col min="2818" max="2818" width="60.28515625" customWidth="1"/>
    <col min="2819" max="2819" width="13" customWidth="1"/>
    <col min="2820" max="2820" width="12.7109375" customWidth="1"/>
    <col min="2821" max="2821" width="13.7109375" customWidth="1"/>
    <col min="2822" max="2822" width="16.5703125" customWidth="1"/>
    <col min="3073" max="3073" width="6.85546875" customWidth="1"/>
    <col min="3074" max="3074" width="60.28515625" customWidth="1"/>
    <col min="3075" max="3075" width="13" customWidth="1"/>
    <col min="3076" max="3076" width="12.7109375" customWidth="1"/>
    <col min="3077" max="3077" width="13.7109375" customWidth="1"/>
    <col min="3078" max="3078" width="16.5703125" customWidth="1"/>
    <col min="3329" max="3329" width="6.85546875" customWidth="1"/>
    <col min="3330" max="3330" width="60.28515625" customWidth="1"/>
    <col min="3331" max="3331" width="13" customWidth="1"/>
    <col min="3332" max="3332" width="12.7109375" customWidth="1"/>
    <col min="3333" max="3333" width="13.7109375" customWidth="1"/>
    <col min="3334" max="3334" width="16.5703125" customWidth="1"/>
    <col min="3585" max="3585" width="6.85546875" customWidth="1"/>
    <col min="3586" max="3586" width="60.28515625" customWidth="1"/>
    <col min="3587" max="3587" width="13" customWidth="1"/>
    <col min="3588" max="3588" width="12.7109375" customWidth="1"/>
    <col min="3589" max="3589" width="13.7109375" customWidth="1"/>
    <col min="3590" max="3590" width="16.5703125" customWidth="1"/>
    <col min="3841" max="3841" width="6.85546875" customWidth="1"/>
    <col min="3842" max="3842" width="60.28515625" customWidth="1"/>
    <col min="3843" max="3843" width="13" customWidth="1"/>
    <col min="3844" max="3844" width="12.7109375" customWidth="1"/>
    <col min="3845" max="3845" width="13.7109375" customWidth="1"/>
    <col min="3846" max="3846" width="16.5703125" customWidth="1"/>
    <col min="4097" max="4097" width="6.85546875" customWidth="1"/>
    <col min="4098" max="4098" width="60.28515625" customWidth="1"/>
    <col min="4099" max="4099" width="13" customWidth="1"/>
    <col min="4100" max="4100" width="12.7109375" customWidth="1"/>
    <col min="4101" max="4101" width="13.7109375" customWidth="1"/>
    <col min="4102" max="4102" width="16.5703125" customWidth="1"/>
    <col min="4353" max="4353" width="6.85546875" customWidth="1"/>
    <col min="4354" max="4354" width="60.28515625" customWidth="1"/>
    <col min="4355" max="4355" width="13" customWidth="1"/>
    <col min="4356" max="4356" width="12.7109375" customWidth="1"/>
    <col min="4357" max="4357" width="13.7109375" customWidth="1"/>
    <col min="4358" max="4358" width="16.5703125" customWidth="1"/>
    <col min="4609" max="4609" width="6.85546875" customWidth="1"/>
    <col min="4610" max="4610" width="60.28515625" customWidth="1"/>
    <col min="4611" max="4611" width="13" customWidth="1"/>
    <col min="4612" max="4612" width="12.7109375" customWidth="1"/>
    <col min="4613" max="4613" width="13.7109375" customWidth="1"/>
    <col min="4614" max="4614" width="16.5703125" customWidth="1"/>
    <col min="4865" max="4865" width="6.85546875" customWidth="1"/>
    <col min="4866" max="4866" width="60.28515625" customWidth="1"/>
    <col min="4867" max="4867" width="13" customWidth="1"/>
    <col min="4868" max="4868" width="12.7109375" customWidth="1"/>
    <col min="4869" max="4869" width="13.7109375" customWidth="1"/>
    <col min="4870" max="4870" width="16.5703125" customWidth="1"/>
    <col min="5121" max="5121" width="6.85546875" customWidth="1"/>
    <col min="5122" max="5122" width="60.28515625" customWidth="1"/>
    <col min="5123" max="5123" width="13" customWidth="1"/>
    <col min="5124" max="5124" width="12.7109375" customWidth="1"/>
    <col min="5125" max="5125" width="13.7109375" customWidth="1"/>
    <col min="5126" max="5126" width="16.5703125" customWidth="1"/>
    <col min="5377" max="5377" width="6.85546875" customWidth="1"/>
    <col min="5378" max="5378" width="60.28515625" customWidth="1"/>
    <col min="5379" max="5379" width="13" customWidth="1"/>
    <col min="5380" max="5380" width="12.7109375" customWidth="1"/>
    <col min="5381" max="5381" width="13.7109375" customWidth="1"/>
    <col min="5382" max="5382" width="16.5703125" customWidth="1"/>
    <col min="5633" max="5633" width="6.85546875" customWidth="1"/>
    <col min="5634" max="5634" width="60.28515625" customWidth="1"/>
    <col min="5635" max="5635" width="13" customWidth="1"/>
    <col min="5636" max="5636" width="12.7109375" customWidth="1"/>
    <col min="5637" max="5637" width="13.7109375" customWidth="1"/>
    <col min="5638" max="5638" width="16.5703125" customWidth="1"/>
    <col min="5889" max="5889" width="6.85546875" customWidth="1"/>
    <col min="5890" max="5890" width="60.28515625" customWidth="1"/>
    <col min="5891" max="5891" width="13" customWidth="1"/>
    <col min="5892" max="5892" width="12.7109375" customWidth="1"/>
    <col min="5893" max="5893" width="13.7109375" customWidth="1"/>
    <col min="5894" max="5894" width="16.5703125" customWidth="1"/>
    <col min="6145" max="6145" width="6.85546875" customWidth="1"/>
    <col min="6146" max="6146" width="60.28515625" customWidth="1"/>
    <col min="6147" max="6147" width="13" customWidth="1"/>
    <col min="6148" max="6148" width="12.7109375" customWidth="1"/>
    <col min="6149" max="6149" width="13.7109375" customWidth="1"/>
    <col min="6150" max="6150" width="16.5703125" customWidth="1"/>
    <col min="6401" max="6401" width="6.85546875" customWidth="1"/>
    <col min="6402" max="6402" width="60.28515625" customWidth="1"/>
    <col min="6403" max="6403" width="13" customWidth="1"/>
    <col min="6404" max="6404" width="12.7109375" customWidth="1"/>
    <col min="6405" max="6405" width="13.7109375" customWidth="1"/>
    <col min="6406" max="6406" width="16.5703125" customWidth="1"/>
    <col min="6657" max="6657" width="6.85546875" customWidth="1"/>
    <col min="6658" max="6658" width="60.28515625" customWidth="1"/>
    <col min="6659" max="6659" width="13" customWidth="1"/>
    <col min="6660" max="6660" width="12.7109375" customWidth="1"/>
    <col min="6661" max="6661" width="13.7109375" customWidth="1"/>
    <col min="6662" max="6662" width="16.5703125" customWidth="1"/>
    <col min="6913" max="6913" width="6.85546875" customWidth="1"/>
    <col min="6914" max="6914" width="60.28515625" customWidth="1"/>
    <col min="6915" max="6915" width="13" customWidth="1"/>
    <col min="6916" max="6916" width="12.7109375" customWidth="1"/>
    <col min="6917" max="6917" width="13.7109375" customWidth="1"/>
    <col min="6918" max="6918" width="16.5703125" customWidth="1"/>
    <col min="7169" max="7169" width="6.85546875" customWidth="1"/>
    <col min="7170" max="7170" width="60.28515625" customWidth="1"/>
    <col min="7171" max="7171" width="13" customWidth="1"/>
    <col min="7172" max="7172" width="12.7109375" customWidth="1"/>
    <col min="7173" max="7173" width="13.7109375" customWidth="1"/>
    <col min="7174" max="7174" width="16.5703125" customWidth="1"/>
    <col min="7425" max="7425" width="6.85546875" customWidth="1"/>
    <col min="7426" max="7426" width="60.28515625" customWidth="1"/>
    <col min="7427" max="7427" width="13" customWidth="1"/>
    <col min="7428" max="7428" width="12.7109375" customWidth="1"/>
    <col min="7429" max="7429" width="13.7109375" customWidth="1"/>
    <col min="7430" max="7430" width="16.5703125" customWidth="1"/>
    <col min="7681" max="7681" width="6.85546875" customWidth="1"/>
    <col min="7682" max="7682" width="60.28515625" customWidth="1"/>
    <col min="7683" max="7683" width="13" customWidth="1"/>
    <col min="7684" max="7684" width="12.7109375" customWidth="1"/>
    <col min="7685" max="7685" width="13.7109375" customWidth="1"/>
    <col min="7686" max="7686" width="16.5703125" customWidth="1"/>
    <col min="7937" max="7937" width="6.85546875" customWidth="1"/>
    <col min="7938" max="7938" width="60.28515625" customWidth="1"/>
    <col min="7939" max="7939" width="13" customWidth="1"/>
    <col min="7940" max="7940" width="12.7109375" customWidth="1"/>
    <col min="7941" max="7941" width="13.7109375" customWidth="1"/>
    <col min="7942" max="7942" width="16.5703125" customWidth="1"/>
    <col min="8193" max="8193" width="6.85546875" customWidth="1"/>
    <col min="8194" max="8194" width="60.28515625" customWidth="1"/>
    <col min="8195" max="8195" width="13" customWidth="1"/>
    <col min="8196" max="8196" width="12.7109375" customWidth="1"/>
    <col min="8197" max="8197" width="13.7109375" customWidth="1"/>
    <col min="8198" max="8198" width="16.5703125" customWidth="1"/>
    <col min="8449" max="8449" width="6.85546875" customWidth="1"/>
    <col min="8450" max="8450" width="60.28515625" customWidth="1"/>
    <col min="8451" max="8451" width="13" customWidth="1"/>
    <col min="8452" max="8452" width="12.7109375" customWidth="1"/>
    <col min="8453" max="8453" width="13.7109375" customWidth="1"/>
    <col min="8454" max="8454" width="16.5703125" customWidth="1"/>
    <col min="8705" max="8705" width="6.85546875" customWidth="1"/>
    <col min="8706" max="8706" width="60.28515625" customWidth="1"/>
    <col min="8707" max="8707" width="13" customWidth="1"/>
    <col min="8708" max="8708" width="12.7109375" customWidth="1"/>
    <col min="8709" max="8709" width="13.7109375" customWidth="1"/>
    <col min="8710" max="8710" width="16.5703125" customWidth="1"/>
    <col min="8961" max="8961" width="6.85546875" customWidth="1"/>
    <col min="8962" max="8962" width="60.28515625" customWidth="1"/>
    <col min="8963" max="8963" width="13" customWidth="1"/>
    <col min="8964" max="8964" width="12.7109375" customWidth="1"/>
    <col min="8965" max="8965" width="13.7109375" customWidth="1"/>
    <col min="8966" max="8966" width="16.5703125" customWidth="1"/>
    <col min="9217" max="9217" width="6.85546875" customWidth="1"/>
    <col min="9218" max="9218" width="60.28515625" customWidth="1"/>
    <col min="9219" max="9219" width="13" customWidth="1"/>
    <col min="9220" max="9220" width="12.7109375" customWidth="1"/>
    <col min="9221" max="9221" width="13.7109375" customWidth="1"/>
    <col min="9222" max="9222" width="16.5703125" customWidth="1"/>
    <col min="9473" max="9473" width="6.85546875" customWidth="1"/>
    <col min="9474" max="9474" width="60.28515625" customWidth="1"/>
    <col min="9475" max="9475" width="13" customWidth="1"/>
    <col min="9476" max="9476" width="12.7109375" customWidth="1"/>
    <col min="9477" max="9477" width="13.7109375" customWidth="1"/>
    <col min="9478" max="9478" width="16.5703125" customWidth="1"/>
    <col min="9729" max="9729" width="6.85546875" customWidth="1"/>
    <col min="9730" max="9730" width="60.28515625" customWidth="1"/>
    <col min="9731" max="9731" width="13" customWidth="1"/>
    <col min="9732" max="9732" width="12.7109375" customWidth="1"/>
    <col min="9733" max="9733" width="13.7109375" customWidth="1"/>
    <col min="9734" max="9734" width="16.5703125" customWidth="1"/>
    <col min="9985" max="9985" width="6.85546875" customWidth="1"/>
    <col min="9986" max="9986" width="60.28515625" customWidth="1"/>
    <col min="9987" max="9987" width="13" customWidth="1"/>
    <col min="9988" max="9988" width="12.7109375" customWidth="1"/>
    <col min="9989" max="9989" width="13.7109375" customWidth="1"/>
    <col min="9990" max="9990" width="16.5703125" customWidth="1"/>
    <col min="10241" max="10241" width="6.85546875" customWidth="1"/>
    <col min="10242" max="10242" width="60.28515625" customWidth="1"/>
    <col min="10243" max="10243" width="13" customWidth="1"/>
    <col min="10244" max="10244" width="12.7109375" customWidth="1"/>
    <col min="10245" max="10245" width="13.7109375" customWidth="1"/>
    <col min="10246" max="10246" width="16.5703125" customWidth="1"/>
    <col min="10497" max="10497" width="6.85546875" customWidth="1"/>
    <col min="10498" max="10498" width="60.28515625" customWidth="1"/>
    <col min="10499" max="10499" width="13" customWidth="1"/>
    <col min="10500" max="10500" width="12.7109375" customWidth="1"/>
    <col min="10501" max="10501" width="13.7109375" customWidth="1"/>
    <col min="10502" max="10502" width="16.5703125" customWidth="1"/>
    <col min="10753" max="10753" width="6.85546875" customWidth="1"/>
    <col min="10754" max="10754" width="60.28515625" customWidth="1"/>
    <col min="10755" max="10755" width="13" customWidth="1"/>
    <col min="10756" max="10756" width="12.7109375" customWidth="1"/>
    <col min="10757" max="10757" width="13.7109375" customWidth="1"/>
    <col min="10758" max="10758" width="16.5703125" customWidth="1"/>
    <col min="11009" max="11009" width="6.85546875" customWidth="1"/>
    <col min="11010" max="11010" width="60.28515625" customWidth="1"/>
    <col min="11011" max="11011" width="13" customWidth="1"/>
    <col min="11012" max="11012" width="12.7109375" customWidth="1"/>
    <col min="11013" max="11013" width="13.7109375" customWidth="1"/>
    <col min="11014" max="11014" width="16.5703125" customWidth="1"/>
    <col min="11265" max="11265" width="6.85546875" customWidth="1"/>
    <col min="11266" max="11266" width="60.28515625" customWidth="1"/>
    <col min="11267" max="11267" width="13" customWidth="1"/>
    <col min="11268" max="11268" width="12.7109375" customWidth="1"/>
    <col min="11269" max="11269" width="13.7109375" customWidth="1"/>
    <col min="11270" max="11270" width="16.5703125" customWidth="1"/>
    <col min="11521" max="11521" width="6.85546875" customWidth="1"/>
    <col min="11522" max="11522" width="60.28515625" customWidth="1"/>
    <col min="11523" max="11523" width="13" customWidth="1"/>
    <col min="11524" max="11524" width="12.7109375" customWidth="1"/>
    <col min="11525" max="11525" width="13.7109375" customWidth="1"/>
    <col min="11526" max="11526" width="16.5703125" customWidth="1"/>
    <col min="11777" max="11777" width="6.85546875" customWidth="1"/>
    <col min="11778" max="11778" width="60.28515625" customWidth="1"/>
    <col min="11779" max="11779" width="13" customWidth="1"/>
    <col min="11780" max="11780" width="12.7109375" customWidth="1"/>
    <col min="11781" max="11781" width="13.7109375" customWidth="1"/>
    <col min="11782" max="11782" width="16.5703125" customWidth="1"/>
    <col min="12033" max="12033" width="6.85546875" customWidth="1"/>
    <col min="12034" max="12034" width="60.28515625" customWidth="1"/>
    <col min="12035" max="12035" width="13" customWidth="1"/>
    <col min="12036" max="12036" width="12.7109375" customWidth="1"/>
    <col min="12037" max="12037" width="13.7109375" customWidth="1"/>
    <col min="12038" max="12038" width="16.5703125" customWidth="1"/>
    <col min="12289" max="12289" width="6.85546875" customWidth="1"/>
    <col min="12290" max="12290" width="60.28515625" customWidth="1"/>
    <col min="12291" max="12291" width="13" customWidth="1"/>
    <col min="12292" max="12292" width="12.7109375" customWidth="1"/>
    <col min="12293" max="12293" width="13.7109375" customWidth="1"/>
    <col min="12294" max="12294" width="16.5703125" customWidth="1"/>
    <col min="12545" max="12545" width="6.85546875" customWidth="1"/>
    <col min="12546" max="12546" width="60.28515625" customWidth="1"/>
    <col min="12547" max="12547" width="13" customWidth="1"/>
    <col min="12548" max="12548" width="12.7109375" customWidth="1"/>
    <col min="12549" max="12549" width="13.7109375" customWidth="1"/>
    <col min="12550" max="12550" width="16.5703125" customWidth="1"/>
    <col min="12801" max="12801" width="6.85546875" customWidth="1"/>
    <col min="12802" max="12802" width="60.28515625" customWidth="1"/>
    <col min="12803" max="12803" width="13" customWidth="1"/>
    <col min="12804" max="12804" width="12.7109375" customWidth="1"/>
    <col min="12805" max="12805" width="13.7109375" customWidth="1"/>
    <col min="12806" max="12806" width="16.5703125" customWidth="1"/>
    <col min="13057" max="13057" width="6.85546875" customWidth="1"/>
    <col min="13058" max="13058" width="60.28515625" customWidth="1"/>
    <col min="13059" max="13059" width="13" customWidth="1"/>
    <col min="13060" max="13060" width="12.7109375" customWidth="1"/>
    <col min="13061" max="13061" width="13.7109375" customWidth="1"/>
    <col min="13062" max="13062" width="16.5703125" customWidth="1"/>
    <col min="13313" max="13313" width="6.85546875" customWidth="1"/>
    <col min="13314" max="13314" width="60.28515625" customWidth="1"/>
    <col min="13315" max="13315" width="13" customWidth="1"/>
    <col min="13316" max="13316" width="12.7109375" customWidth="1"/>
    <col min="13317" max="13317" width="13.7109375" customWidth="1"/>
    <col min="13318" max="13318" width="16.5703125" customWidth="1"/>
    <col min="13569" max="13569" width="6.85546875" customWidth="1"/>
    <col min="13570" max="13570" width="60.28515625" customWidth="1"/>
    <col min="13571" max="13571" width="13" customWidth="1"/>
    <col min="13572" max="13572" width="12.7109375" customWidth="1"/>
    <col min="13573" max="13573" width="13.7109375" customWidth="1"/>
    <col min="13574" max="13574" width="16.5703125" customWidth="1"/>
    <col min="13825" max="13825" width="6.85546875" customWidth="1"/>
    <col min="13826" max="13826" width="60.28515625" customWidth="1"/>
    <col min="13827" max="13827" width="13" customWidth="1"/>
    <col min="13828" max="13828" width="12.7109375" customWidth="1"/>
    <col min="13829" max="13829" width="13.7109375" customWidth="1"/>
    <col min="13830" max="13830" width="16.5703125" customWidth="1"/>
    <col min="14081" max="14081" width="6.85546875" customWidth="1"/>
    <col min="14082" max="14082" width="60.28515625" customWidth="1"/>
    <col min="14083" max="14083" width="13" customWidth="1"/>
    <col min="14084" max="14084" width="12.7109375" customWidth="1"/>
    <col min="14085" max="14085" width="13.7109375" customWidth="1"/>
    <col min="14086" max="14086" width="16.5703125" customWidth="1"/>
    <col min="14337" max="14337" width="6.85546875" customWidth="1"/>
    <col min="14338" max="14338" width="60.28515625" customWidth="1"/>
    <col min="14339" max="14339" width="13" customWidth="1"/>
    <col min="14340" max="14340" width="12.7109375" customWidth="1"/>
    <col min="14341" max="14341" width="13.7109375" customWidth="1"/>
    <col min="14342" max="14342" width="16.5703125" customWidth="1"/>
    <col min="14593" max="14593" width="6.85546875" customWidth="1"/>
    <col min="14594" max="14594" width="60.28515625" customWidth="1"/>
    <col min="14595" max="14595" width="13" customWidth="1"/>
    <col min="14596" max="14596" width="12.7109375" customWidth="1"/>
    <col min="14597" max="14597" width="13.7109375" customWidth="1"/>
    <col min="14598" max="14598" width="16.5703125" customWidth="1"/>
    <col min="14849" max="14849" width="6.85546875" customWidth="1"/>
    <col min="14850" max="14850" width="60.28515625" customWidth="1"/>
    <col min="14851" max="14851" width="13" customWidth="1"/>
    <col min="14852" max="14852" width="12.7109375" customWidth="1"/>
    <col min="14853" max="14853" width="13.7109375" customWidth="1"/>
    <col min="14854" max="14854" width="16.5703125" customWidth="1"/>
    <col min="15105" max="15105" width="6.85546875" customWidth="1"/>
    <col min="15106" max="15106" width="60.28515625" customWidth="1"/>
    <col min="15107" max="15107" width="13" customWidth="1"/>
    <col min="15108" max="15108" width="12.7109375" customWidth="1"/>
    <col min="15109" max="15109" width="13.7109375" customWidth="1"/>
    <col min="15110" max="15110" width="16.5703125" customWidth="1"/>
    <col min="15361" max="15361" width="6.85546875" customWidth="1"/>
    <col min="15362" max="15362" width="60.28515625" customWidth="1"/>
    <col min="15363" max="15363" width="13" customWidth="1"/>
    <col min="15364" max="15364" width="12.7109375" customWidth="1"/>
    <col min="15365" max="15365" width="13.7109375" customWidth="1"/>
    <col min="15366" max="15366" width="16.5703125" customWidth="1"/>
    <col min="15617" max="15617" width="6.85546875" customWidth="1"/>
    <col min="15618" max="15618" width="60.28515625" customWidth="1"/>
    <col min="15619" max="15619" width="13" customWidth="1"/>
    <col min="15620" max="15620" width="12.7109375" customWidth="1"/>
    <col min="15621" max="15621" width="13.7109375" customWidth="1"/>
    <col min="15622" max="15622" width="16.5703125" customWidth="1"/>
    <col min="15873" max="15873" width="6.85546875" customWidth="1"/>
    <col min="15874" max="15874" width="60.28515625" customWidth="1"/>
    <col min="15875" max="15875" width="13" customWidth="1"/>
    <col min="15876" max="15876" width="12.7109375" customWidth="1"/>
    <col min="15877" max="15877" width="13.7109375" customWidth="1"/>
    <col min="15878" max="15878" width="16.5703125" customWidth="1"/>
    <col min="16129" max="16129" width="6.85546875" customWidth="1"/>
    <col min="16130" max="16130" width="60.28515625" customWidth="1"/>
    <col min="16131" max="16131" width="13" customWidth="1"/>
    <col min="16132" max="16132" width="12.7109375" customWidth="1"/>
    <col min="16133" max="16133" width="13.7109375" customWidth="1"/>
    <col min="16134" max="16134" width="16.5703125" customWidth="1"/>
  </cols>
  <sheetData>
    <row r="1" spans="1:6" ht="15" customHeight="1">
      <c r="A1" s="483" t="s">
        <v>77</v>
      </c>
      <c r="B1" s="483" t="s">
        <v>884</v>
      </c>
      <c r="C1" s="483" t="s">
        <v>1016</v>
      </c>
      <c r="D1" s="483" t="s">
        <v>1017</v>
      </c>
      <c r="E1" s="483" t="s">
        <v>1018</v>
      </c>
      <c r="F1" s="483" t="s">
        <v>1046</v>
      </c>
    </row>
    <row r="2" spans="1:6" ht="15" customHeight="1">
      <c r="A2" s="484" t="s">
        <v>51</v>
      </c>
      <c r="B2" s="484" t="s">
        <v>1047</v>
      </c>
      <c r="C2" s="484" t="s">
        <v>644</v>
      </c>
      <c r="D2" s="484">
        <f>BCKetQuaHoatDong_06028!D18</f>
        <v>337744191</v>
      </c>
      <c r="E2" s="484">
        <f>BCKetQuaHoatDong_06028!E18</f>
        <v>464747759</v>
      </c>
      <c r="F2" s="484">
        <f>BCKetQuaHoatDong_06028!F18</f>
        <v>3371331499</v>
      </c>
    </row>
    <row r="3" spans="1:6" ht="15" customHeight="1">
      <c r="A3" s="485" t="s">
        <v>758</v>
      </c>
      <c r="B3" s="485" t="s">
        <v>1048</v>
      </c>
      <c r="C3" s="485" t="s">
        <v>652</v>
      </c>
      <c r="D3" s="485"/>
      <c r="E3" s="485"/>
      <c r="F3" s="485"/>
    </row>
    <row r="4" spans="1:6" ht="15" customHeight="1">
      <c r="A4" s="485" t="s">
        <v>1023</v>
      </c>
      <c r="B4" s="485" t="s">
        <v>1023</v>
      </c>
      <c r="C4" s="485" t="s">
        <v>1023</v>
      </c>
      <c r="D4" s="485"/>
      <c r="E4" s="485"/>
      <c r="F4" s="485"/>
    </row>
    <row r="5" spans="1:6" ht="15" customHeight="1">
      <c r="A5" s="485" t="s">
        <v>763</v>
      </c>
      <c r="B5" s="485" t="s">
        <v>1028</v>
      </c>
      <c r="C5" s="485" t="s">
        <v>646</v>
      </c>
      <c r="D5" s="485">
        <f>BCKetQuaHoatDong_06028!D19</f>
        <v>334946294</v>
      </c>
      <c r="E5" s="485">
        <f>BCKetQuaHoatDong_06028!E19</f>
        <v>463418123</v>
      </c>
      <c r="F5" s="485">
        <f>BCKetQuaHoatDong_06028!F19</f>
        <v>3348066789</v>
      </c>
    </row>
    <row r="6" spans="1:6" ht="15" customHeight="1">
      <c r="A6" s="485" t="s">
        <v>1023</v>
      </c>
      <c r="B6" s="485" t="s">
        <v>1023</v>
      </c>
      <c r="C6" s="485" t="s">
        <v>1023</v>
      </c>
      <c r="D6" s="485"/>
      <c r="E6" s="485"/>
      <c r="F6" s="485"/>
    </row>
    <row r="7" spans="1:6" ht="15" customHeight="1">
      <c r="A7" s="485" t="s">
        <v>767</v>
      </c>
      <c r="B7" s="485" t="s">
        <v>1049</v>
      </c>
      <c r="C7" s="485" t="s">
        <v>650</v>
      </c>
      <c r="D7" s="492">
        <f>BCKetQuaHoatDong_06028!D22</f>
        <v>2797897</v>
      </c>
      <c r="E7" s="492">
        <f>BCKetQuaHoatDong_06028!E22</f>
        <v>1329636</v>
      </c>
      <c r="F7" s="492">
        <f>BCKetQuaHoatDong_06028!F22</f>
        <v>23264710</v>
      </c>
    </row>
    <row r="8" spans="1:6" ht="15" customHeight="1">
      <c r="A8" s="485" t="s">
        <v>1023</v>
      </c>
      <c r="B8" s="485" t="s">
        <v>1023</v>
      </c>
      <c r="C8" s="485" t="s">
        <v>1023</v>
      </c>
      <c r="D8" s="485"/>
      <c r="E8" s="485"/>
      <c r="F8" s="485"/>
    </row>
    <row r="9" spans="1:6" ht="15" customHeight="1">
      <c r="A9" s="485" t="s">
        <v>770</v>
      </c>
      <c r="B9" s="485" t="s">
        <v>1050</v>
      </c>
      <c r="C9" s="485" t="s">
        <v>652</v>
      </c>
      <c r="D9" s="485">
        <f>BCKetQuaHoatDong_06028!D23</f>
        <v>0</v>
      </c>
      <c r="E9" s="485">
        <f>BCKetQuaHoatDong_06028!E23</f>
        <v>0</v>
      </c>
      <c r="F9" s="485">
        <f>BCKetQuaHoatDong_06028!F23</f>
        <v>0</v>
      </c>
    </row>
    <row r="10" spans="1:6" ht="15" customHeight="1">
      <c r="A10" s="485" t="s">
        <v>1023</v>
      </c>
      <c r="B10" s="485" t="s">
        <v>1023</v>
      </c>
      <c r="C10" s="485" t="s">
        <v>1023</v>
      </c>
      <c r="D10" s="485"/>
      <c r="E10" s="485"/>
      <c r="F10" s="485"/>
    </row>
    <row r="11" spans="1:6" ht="15" customHeight="1">
      <c r="A11" s="484" t="s">
        <v>61</v>
      </c>
      <c r="B11" s="484" t="s">
        <v>1051</v>
      </c>
      <c r="C11" s="484" t="s">
        <v>654</v>
      </c>
      <c r="D11" s="484">
        <f>BCKetQuaHoatDong_06028!D24</f>
        <v>109763072</v>
      </c>
      <c r="E11" s="484">
        <f>BCKetQuaHoatDong_06028!E24</f>
        <v>112747168</v>
      </c>
      <c r="F11" s="484">
        <f>BCKetQuaHoatDong_06028!F24</f>
        <v>1001723826</v>
      </c>
    </row>
    <row r="12" spans="1:6" ht="15" customHeight="1">
      <c r="A12" s="485" t="s">
        <v>758</v>
      </c>
      <c r="B12" s="485" t="s">
        <v>1052</v>
      </c>
      <c r="C12" s="485" t="s">
        <v>655</v>
      </c>
      <c r="D12" s="485">
        <f>BCKetQuaHoatDong_06028!D25</f>
        <v>42242125</v>
      </c>
      <c r="E12" s="485">
        <f>BCKetQuaHoatDong_06028!E25</f>
        <v>43549360</v>
      </c>
      <c r="F12" s="485">
        <f>BCKetQuaHoatDong_06028!F25</f>
        <v>386711953</v>
      </c>
    </row>
    <row r="13" spans="1:6" ht="15" customHeight="1">
      <c r="A13" s="485" t="s">
        <v>1023</v>
      </c>
      <c r="B13" s="485" t="s">
        <v>1023</v>
      </c>
      <c r="C13" s="485" t="s">
        <v>1023</v>
      </c>
      <c r="D13" s="485"/>
      <c r="E13" s="485"/>
      <c r="F13" s="485"/>
    </row>
    <row r="14" spans="1:6" ht="15" customHeight="1">
      <c r="A14" s="485" t="s">
        <v>763</v>
      </c>
      <c r="B14" s="485" t="s">
        <v>1053</v>
      </c>
      <c r="C14" s="485" t="s">
        <v>656</v>
      </c>
      <c r="D14" s="485">
        <f>BCKetQuaHoatDong_06028!D26</f>
        <v>20688227</v>
      </c>
      <c r="E14" s="485">
        <f>BCKetQuaHoatDong_06028!E26</f>
        <v>20782952</v>
      </c>
      <c r="F14" s="485">
        <f>BCKetQuaHoatDong_06028!F26</f>
        <v>186724152</v>
      </c>
    </row>
    <row r="15" spans="1:6" ht="15" customHeight="1">
      <c r="A15" s="485" t="s">
        <v>1023</v>
      </c>
      <c r="B15" s="485" t="s">
        <v>1023</v>
      </c>
      <c r="C15" s="485" t="s">
        <v>1023</v>
      </c>
      <c r="D15" s="485"/>
      <c r="E15" s="485"/>
      <c r="F15" s="485"/>
    </row>
    <row r="16" spans="1:6" ht="15" customHeight="1">
      <c r="A16" s="485"/>
      <c r="B16" s="485"/>
      <c r="C16" s="485"/>
      <c r="D16" s="485"/>
      <c r="E16" s="485"/>
      <c r="F16" s="485"/>
    </row>
    <row r="17" spans="1:6" ht="15" customHeight="1">
      <c r="A17" s="485" t="s">
        <v>767</v>
      </c>
      <c r="B17" s="485" t="s">
        <v>1054</v>
      </c>
      <c r="C17" s="485" t="s">
        <v>664</v>
      </c>
      <c r="D17" s="485">
        <f>BCKetQuaHoatDong_06028!D31</f>
        <v>29700000</v>
      </c>
      <c r="E17" s="485">
        <f>BCKetQuaHoatDong_06028!E31</f>
        <v>29700000</v>
      </c>
      <c r="F17" s="485">
        <f>BCKetQuaHoatDong_06028!F31</f>
        <v>267300000</v>
      </c>
    </row>
    <row r="18" spans="1:6" ht="15" customHeight="1">
      <c r="A18" s="485" t="s">
        <v>1023</v>
      </c>
      <c r="B18" s="485" t="s">
        <v>1023</v>
      </c>
      <c r="C18" s="485" t="s">
        <v>1023</v>
      </c>
      <c r="D18" s="485"/>
      <c r="E18" s="485"/>
      <c r="F18" s="485"/>
    </row>
    <row r="19" spans="1:6" ht="15" customHeight="1">
      <c r="A19" s="485"/>
      <c r="B19" s="485"/>
      <c r="C19" s="485"/>
      <c r="D19" s="485"/>
      <c r="E19" s="485"/>
      <c r="F19" s="485"/>
    </row>
    <row r="20" spans="1:6" ht="15" customHeight="1">
      <c r="A20" s="485" t="s">
        <v>770</v>
      </c>
      <c r="B20" s="485" t="s">
        <v>1055</v>
      </c>
      <c r="C20" s="485" t="s">
        <v>685</v>
      </c>
      <c r="D20" s="485"/>
      <c r="E20" s="485"/>
      <c r="F20" s="485"/>
    </row>
    <row r="21" spans="1:6" ht="15" customHeight="1">
      <c r="A21" s="485" t="s">
        <v>1023</v>
      </c>
      <c r="B21" s="485" t="s">
        <v>1023</v>
      </c>
      <c r="C21" s="485" t="s">
        <v>1023</v>
      </c>
      <c r="D21" s="485"/>
      <c r="E21" s="485"/>
      <c r="F21" s="485"/>
    </row>
    <row r="22" spans="1:6" ht="15" customHeight="1">
      <c r="A22" s="485" t="s">
        <v>1056</v>
      </c>
      <c r="B22" s="485" t="s">
        <v>1057</v>
      </c>
      <c r="C22" s="485" t="s">
        <v>689</v>
      </c>
      <c r="D22" s="485"/>
      <c r="E22" s="485"/>
      <c r="F22" s="485"/>
    </row>
    <row r="23" spans="1:6" ht="15" customHeight="1">
      <c r="A23" s="485" t="s">
        <v>1023</v>
      </c>
      <c r="B23" s="485" t="s">
        <v>1023</v>
      </c>
      <c r="C23" s="485" t="s">
        <v>1023</v>
      </c>
      <c r="D23" s="485"/>
      <c r="E23" s="485"/>
      <c r="F23" s="485"/>
    </row>
    <row r="24" spans="1:6" ht="15" customHeight="1">
      <c r="A24" s="485" t="s">
        <v>1058</v>
      </c>
      <c r="B24" s="485" t="s">
        <v>1059</v>
      </c>
      <c r="C24" s="485" t="s">
        <v>670</v>
      </c>
      <c r="D24" s="485">
        <f>BCKetQuaHoatDong_06028!D34</f>
        <v>11539735</v>
      </c>
      <c r="E24" s="485">
        <f>BCKetQuaHoatDong_06028!E34</f>
        <v>11924392</v>
      </c>
      <c r="F24" s="485">
        <f>BCKetQuaHoatDong_06028!F34</f>
        <v>105011586</v>
      </c>
    </row>
    <row r="25" spans="1:6" ht="15" customHeight="1">
      <c r="A25" s="485" t="s">
        <v>1023</v>
      </c>
      <c r="B25" s="485" t="s">
        <v>1023</v>
      </c>
      <c r="C25" s="485" t="s">
        <v>1023</v>
      </c>
      <c r="D25" s="485"/>
      <c r="E25" s="485"/>
      <c r="F25" s="485"/>
    </row>
    <row r="26" spans="1:6" ht="15" customHeight="1">
      <c r="A26" s="485" t="s">
        <v>1060</v>
      </c>
      <c r="B26" s="485" t="s">
        <v>1061</v>
      </c>
      <c r="C26" s="485" t="s">
        <v>672</v>
      </c>
      <c r="D26" s="485">
        <f>BCKetQuaHoatDong_06028!D35</f>
        <v>5543485</v>
      </c>
      <c r="E26" s="485">
        <f>BCKetQuaHoatDong_06028!E35</f>
        <v>5665320</v>
      </c>
      <c r="F26" s="485">
        <f>BCKetQuaHoatDong_06028!F35</f>
        <v>51000012</v>
      </c>
    </row>
    <row r="27" spans="1:6" ht="15" customHeight="1">
      <c r="A27" s="485" t="s">
        <v>1023</v>
      </c>
      <c r="B27" s="485" t="s">
        <v>1023</v>
      </c>
      <c r="C27" s="485" t="s">
        <v>1023</v>
      </c>
      <c r="D27" s="485"/>
      <c r="E27" s="485"/>
      <c r="F27" s="485"/>
    </row>
    <row r="28" spans="1:6" ht="15" customHeight="1">
      <c r="A28" s="485"/>
      <c r="B28" s="485"/>
      <c r="C28" s="485"/>
      <c r="D28" s="485"/>
      <c r="E28" s="485"/>
      <c r="F28" s="485"/>
    </row>
    <row r="29" spans="1:6" ht="15" customHeight="1">
      <c r="A29" s="485" t="s">
        <v>1062</v>
      </c>
      <c r="B29" s="485" t="s">
        <v>1063</v>
      </c>
      <c r="C29" s="485" t="s">
        <v>676</v>
      </c>
      <c r="D29" s="485">
        <f>BCKetQuaHoatDong_06028!D38</f>
        <v>0</v>
      </c>
      <c r="E29" s="485">
        <f>BCKetQuaHoatDong_06028!E38</f>
        <v>0</v>
      </c>
      <c r="F29" s="485">
        <f>BCKetQuaHoatDong_06028!F38</f>
        <v>0</v>
      </c>
    </row>
    <row r="30" spans="1:6" ht="15" customHeight="1">
      <c r="A30" s="485" t="s">
        <v>1023</v>
      </c>
      <c r="B30" s="485" t="s">
        <v>1023</v>
      </c>
      <c r="C30" s="485" t="s">
        <v>1023</v>
      </c>
      <c r="D30" s="485"/>
      <c r="E30" s="485"/>
      <c r="F30" s="485"/>
    </row>
    <row r="31" spans="1:6" ht="15" customHeight="1">
      <c r="A31" s="485"/>
      <c r="B31" s="485"/>
      <c r="C31" s="485"/>
      <c r="D31" s="485"/>
      <c r="E31" s="485"/>
      <c r="F31" s="485"/>
    </row>
    <row r="32" spans="1:6" ht="15" customHeight="1">
      <c r="A32" s="485" t="s">
        <v>1064</v>
      </c>
      <c r="B32" s="485" t="s">
        <v>1065</v>
      </c>
      <c r="C32" s="485" t="s">
        <v>685</v>
      </c>
      <c r="D32" s="485">
        <f>BCKetQuaHoatDong_06028!D44</f>
        <v>0</v>
      </c>
      <c r="E32" s="485">
        <f>BCKetQuaHoatDong_06028!E44</f>
        <v>965644</v>
      </c>
      <c r="F32" s="485">
        <f>BCKetQuaHoatDong_06028!F44</f>
        <v>3362863</v>
      </c>
    </row>
    <row r="33" spans="1:6" ht="15" customHeight="1">
      <c r="A33" s="485" t="s">
        <v>1023</v>
      </c>
      <c r="B33" s="485" t="s">
        <v>1023</v>
      </c>
      <c r="C33" s="485" t="s">
        <v>1023</v>
      </c>
      <c r="D33" s="485"/>
      <c r="E33" s="485"/>
      <c r="F33" s="485"/>
    </row>
    <row r="34" spans="1:6" ht="15" customHeight="1">
      <c r="A34" s="485"/>
      <c r="B34" s="485"/>
      <c r="C34" s="485"/>
      <c r="D34" s="485"/>
      <c r="E34" s="485"/>
      <c r="F34" s="485"/>
    </row>
    <row r="35" spans="1:6" ht="15" customHeight="1">
      <c r="A35" s="485" t="s">
        <v>26</v>
      </c>
      <c r="B35" s="485" t="s">
        <v>1066</v>
      </c>
      <c r="C35" s="485" t="s">
        <v>689</v>
      </c>
      <c r="D35" s="485">
        <f>BCKetQuaHoatDong_06028!D48</f>
        <v>49500</v>
      </c>
      <c r="E35" s="485">
        <f>BCKetQuaHoatDong_06028!E48</f>
        <v>159500</v>
      </c>
      <c r="F35" s="485">
        <f>BCKetQuaHoatDong_06028!F48</f>
        <v>1613260</v>
      </c>
    </row>
    <row r="36" spans="1:6" ht="15" customHeight="1">
      <c r="A36" s="485" t="s">
        <v>1023</v>
      </c>
      <c r="B36" s="485" t="s">
        <v>1023</v>
      </c>
      <c r="C36" s="485" t="s">
        <v>1023</v>
      </c>
      <c r="D36" s="485"/>
      <c r="E36" s="485"/>
      <c r="F36" s="485"/>
    </row>
    <row r="37" spans="1:6" ht="15" customHeight="1">
      <c r="A37" s="485"/>
      <c r="B37" s="485"/>
      <c r="C37" s="485"/>
      <c r="D37" s="485"/>
      <c r="E37" s="485"/>
      <c r="F37" s="485"/>
    </row>
    <row r="38" spans="1:6" ht="15" customHeight="1">
      <c r="A38" s="484" t="s">
        <v>114</v>
      </c>
      <c r="B38" s="484" t="s">
        <v>1067</v>
      </c>
      <c r="C38" s="484" t="s">
        <v>698</v>
      </c>
      <c r="D38" s="484">
        <f>BCKetQuaHoatDong_06028!D55</f>
        <v>227981119</v>
      </c>
      <c r="E38" s="484">
        <f>BCKetQuaHoatDong_06028!E55</f>
        <v>352000591</v>
      </c>
      <c r="F38" s="484">
        <f>BCKetQuaHoatDong_06028!F55</f>
        <v>2369607673</v>
      </c>
    </row>
    <row r="39" spans="1:6" ht="15" customHeight="1">
      <c r="A39" s="484" t="s">
        <v>115</v>
      </c>
      <c r="B39" s="484" t="s">
        <v>1068</v>
      </c>
      <c r="C39" s="484" t="s">
        <v>700</v>
      </c>
      <c r="D39" s="484">
        <f>BCKetQuaHoatDong_06028!D56</f>
        <v>-868528256</v>
      </c>
      <c r="E39" s="484">
        <f>BCKetQuaHoatDong_06028!E56</f>
        <v>832842525</v>
      </c>
      <c r="F39" s="484">
        <f>BCKetQuaHoatDong_06028!F56</f>
        <v>-2822605496</v>
      </c>
    </row>
    <row r="40" spans="1:6" ht="15" customHeight="1">
      <c r="A40" s="485" t="s">
        <v>758</v>
      </c>
      <c r="B40" s="485" t="s">
        <v>1069</v>
      </c>
      <c r="C40" s="485" t="s">
        <v>702</v>
      </c>
      <c r="D40" s="485">
        <f>BCKetQuaHoatDong_06028!D57</f>
        <v>0</v>
      </c>
      <c r="E40" s="485">
        <f>BCKetQuaHoatDong_06028!E57</f>
        <v>-1266423</v>
      </c>
      <c r="F40" s="485">
        <f>BCKetQuaHoatDong_06028!F57</f>
        <v>176139983</v>
      </c>
    </row>
    <row r="41" spans="1:6" ht="15" customHeight="1">
      <c r="A41" s="485" t="s">
        <v>763</v>
      </c>
      <c r="B41" s="485" t="s">
        <v>1070</v>
      </c>
      <c r="C41" s="485" t="s">
        <v>704</v>
      </c>
      <c r="D41" s="485">
        <f>BCKetQuaHoatDong_06028!D58</f>
        <v>-868528256</v>
      </c>
      <c r="E41" s="485">
        <f>BCKetQuaHoatDong_06028!E58</f>
        <v>834108948</v>
      </c>
      <c r="F41" s="485">
        <f>BCKetQuaHoatDong_06028!F58</f>
        <v>-2998745479</v>
      </c>
    </row>
    <row r="42" spans="1:6" ht="15" customHeight="1">
      <c r="A42" s="484" t="s">
        <v>116</v>
      </c>
      <c r="B42" s="484" t="s">
        <v>1071</v>
      </c>
      <c r="C42" s="484" t="s">
        <v>706</v>
      </c>
      <c r="D42" s="484">
        <f>BCKetQuaHoatDong_06028!D59</f>
        <v>-640547137</v>
      </c>
      <c r="E42" s="484">
        <f>BCKetQuaHoatDong_06028!E59</f>
        <v>1184843116</v>
      </c>
      <c r="F42" s="484">
        <f>BCKetQuaHoatDong_06028!F59</f>
        <v>-452997823</v>
      </c>
    </row>
    <row r="43" spans="1:6" ht="15" customHeight="1">
      <c r="A43" s="484" t="s">
        <v>72</v>
      </c>
      <c r="B43" s="484" t="s">
        <v>1072</v>
      </c>
      <c r="C43" s="484" t="s">
        <v>710</v>
      </c>
      <c r="D43" s="484">
        <f>BCKetQuaHoatDong_06028!D60</f>
        <v>54614090707</v>
      </c>
      <c r="E43" s="484">
        <f>BCKetQuaHoatDong_06028!E60</f>
        <v>53442387764</v>
      </c>
      <c r="F43" s="484">
        <f>BCKetQuaHoatDong_06028!F60</f>
        <v>54420676090</v>
      </c>
    </row>
    <row r="44" spans="1:6" ht="15" customHeight="1">
      <c r="A44" s="484" t="s">
        <v>117</v>
      </c>
      <c r="B44" s="484" t="s">
        <v>1073</v>
      </c>
      <c r="C44" s="484" t="s">
        <v>713</v>
      </c>
      <c r="D44" s="484">
        <f>BCKetQuaHoatDong_06028!D61</f>
        <v>-717043023</v>
      </c>
      <c r="E44" s="484">
        <f>BCKetQuaHoatDong_06028!E61</f>
        <v>1171702943</v>
      </c>
      <c r="F44" s="484">
        <f>BCKetQuaHoatDong_06028!F61</f>
        <v>-523628406</v>
      </c>
    </row>
    <row r="45" spans="1:6" ht="15" customHeight="1">
      <c r="A45" s="485" t="s">
        <v>758</v>
      </c>
      <c r="B45" s="485" t="s">
        <v>1074</v>
      </c>
      <c r="C45" s="485" t="s">
        <v>720</v>
      </c>
      <c r="D45" s="485">
        <f>BCKetQuaHoatDong_06028!D63</f>
        <v>-640547137</v>
      </c>
      <c r="E45" s="485">
        <f>BCKetQuaHoatDong_06028!E63</f>
        <v>1184843116</v>
      </c>
      <c r="F45" s="485">
        <f>BCKetQuaHoatDong_06028!F63</f>
        <v>-452997823</v>
      </c>
    </row>
    <row r="46" spans="1:6" ht="15" customHeight="1">
      <c r="A46" s="485" t="s">
        <v>763</v>
      </c>
      <c r="B46" s="485" t="s">
        <v>1075</v>
      </c>
      <c r="C46" s="485" t="s">
        <v>723</v>
      </c>
      <c r="D46" s="485">
        <f>BCKetQuaHoatDong_06028!D64</f>
        <v>0</v>
      </c>
      <c r="E46" s="485">
        <f>BCKetQuaHoatDong_06028!E64</f>
        <v>0</v>
      </c>
      <c r="F46" s="485">
        <f>BCKetQuaHoatDong_06028!F64</f>
        <v>0</v>
      </c>
    </row>
    <row r="47" spans="1:6" ht="15" customHeight="1">
      <c r="A47" s="485" t="s">
        <v>767</v>
      </c>
      <c r="B47" s="485" t="s">
        <v>1076</v>
      </c>
      <c r="C47" s="485" t="s">
        <v>726</v>
      </c>
      <c r="D47" s="485">
        <f>BCKetQuaHoatDong_06028!D65</f>
        <v>-76495886</v>
      </c>
      <c r="E47" s="485">
        <f>BCKetQuaHoatDong_06028!E65</f>
        <v>-13140173</v>
      </c>
      <c r="F47" s="485">
        <f>BCKetQuaHoatDong_06028!F65</f>
        <v>-70630583</v>
      </c>
    </row>
    <row r="48" spans="1:6" ht="15" customHeight="1">
      <c r="A48" s="484" t="s">
        <v>731</v>
      </c>
      <c r="B48" s="484" t="s">
        <v>1077</v>
      </c>
      <c r="C48" s="484" t="s">
        <v>733</v>
      </c>
      <c r="D48" s="484">
        <f>BCKetQuaHoatDong_06028!D68</f>
        <v>53897047684</v>
      </c>
      <c r="E48" s="484">
        <f>BCKetQuaHoatDong_06028!E68</f>
        <v>54614090707</v>
      </c>
      <c r="F48" s="484">
        <f>BCKetQuaHoatDong_06028!F68</f>
        <v>53897047684</v>
      </c>
    </row>
    <row r="49" spans="1:6" ht="15" customHeight="1">
      <c r="A49" s="484" t="s">
        <v>1078</v>
      </c>
      <c r="B49" s="484" t="s">
        <v>1079</v>
      </c>
      <c r="C49" s="484" t="s">
        <v>1080</v>
      </c>
      <c r="D49" s="484"/>
      <c r="E49" s="484"/>
      <c r="F49" s="484"/>
    </row>
    <row r="50" spans="1:6" ht="15" customHeight="1">
      <c r="A50" s="485" t="s">
        <v>892</v>
      </c>
      <c r="B50" s="485" t="s">
        <v>1081</v>
      </c>
      <c r="C50" s="485" t="s">
        <v>1082</v>
      </c>
      <c r="D50" s="485"/>
      <c r="E50" s="485"/>
      <c r="F50" s="485"/>
    </row>
    <row r="51" spans="1:6" ht="15" customHeight="1">
      <c r="A51" s="490" t="s">
        <v>892</v>
      </c>
      <c r="B51" s="490" t="s">
        <v>892</v>
      </c>
      <c r="C51" s="490" t="s">
        <v>892</v>
      </c>
      <c r="D51" s="490" t="s">
        <v>892</v>
      </c>
      <c r="E51" s="490" t="s">
        <v>892</v>
      </c>
      <c r="F51" s="490" t="s">
        <v>892</v>
      </c>
    </row>
  </sheetData>
  <pageMargins left="0.7" right="0.7" top="0.75" bottom="0.75" header="0.3" footer="0.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w975N7nwVtzQDW9eQCA3IW0zjK4xeYzkSyITQYgKNb0=</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U3ojM1vBTz1wtlSUnYnKHvAr2p2/3cQBUX9QAMt7wxA=</DigestValue>
    </Reference>
  </SignedInfo>
  <SignatureValue>7ROjCyT07slKVQEklLtJT/i5ePvJ57pQK8DkUDO2HAL6EP/qMQHdUksi8k8CL/DjsoM9KryUzRlM
quyl+g581tRVW2l9MzWzJNRNa6hDAtNVFgeN9SQNCnw31DrBcRor5hvY+QJZw+utwnpwHiDbhWfp
aBTLnRb5G8mAc3mLTR4B91ojrn0yALZMQG5nX5F2F72JK03Ieg0sKgAN9GijNKtmkZ05AL3x7Pek
xGM2FvKSYqzugGhRedDWMuEDgQVS5cQD4vLC75RYcfAv/B1dgQ/hmB2iXJB2837Wv4Hjivl0eNwf
DYqLZW61bJ8J430XYO1Wb6TjsV+QJ8nFpsUE8g==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Transform>
          <Transform Algorithm="http://www.w3.org/TR/2001/REC-xml-c14n-20010315"/>
        </Transforms>
        <DigestMethod Algorithm="http://www.w3.org/2001/04/xmlenc#sha256"/>
        <DigestValue>OF+YXEGAolhW49LiKA3A/+E+HLzALlA+n1rpQap7CwQ=</DigestValue>
      </Reference>
      <Reference URI="/xl/calcChain.xml?ContentType=application/vnd.openxmlformats-officedocument.spreadsheetml.calcChain+xml">
        <DigestMethod Algorithm="http://www.w3.org/2001/04/xmlenc#sha256"/>
        <DigestValue>2GxCQkeYFpafTJjOpkxEAKdYT+8XL4gixZMLu5X7u2I=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j3vYF6myEmL9IeLSUE2MLsxnpsL8TYpcn/wCbpW6zow=</DigestValue>
      </Reference>
      <Reference URI="/xl/drawings/drawing2.xml?ContentType=application/vnd.openxmlformats-officedocument.drawing+xml">
        <DigestMethod Algorithm="http://www.w3.org/2001/04/xmlenc#sha256"/>
        <DigestValue>H93+nCnUXTrQVTeVawQe8oApnLH8Zwx/ycXMn9swXEA=</DigestValue>
      </Reference>
      <Reference URI="/xl/drawings/drawing3.xml?ContentType=application/vnd.openxmlformats-officedocument.drawing+xml">
        <DigestMethod Algorithm="http://www.w3.org/2001/04/xmlenc#sha256"/>
        <DigestValue>BOSCP46nwgLLJSl9mVjtGtWpfxgV5RDWU0wsiSV2k5c=</DigestValue>
      </Reference>
      <Reference URI="/xl/drawings/drawing4.xml?ContentType=application/vnd.openxmlformats-officedocument.drawing+xml">
        <DigestMethod Algorithm="http://www.w3.org/2001/04/xmlenc#sha256"/>
        <DigestValue>6bIemZWz3OMdKrxjy4T3k7icJVHeM9Iack3D/DBTDOA=</DigestValue>
      </Reference>
      <Reference URI="/xl/drawings/drawing5.xml?ContentType=application/vnd.openxmlformats-officedocument.drawing+xml">
        <DigestMethod Algorithm="http://www.w3.org/2001/04/xmlenc#sha256"/>
        <DigestValue>n3Y+F24gBMm2UDUPSMzqk1iia8bBYugszI7iJhYAhpk=</DigestValue>
      </Reference>
      <Reference URI="/xl/drawings/drawing6.xml?ContentType=application/vnd.openxmlformats-officedocument.drawing+xml">
        <DigestMethod Algorithm="http://www.w3.org/2001/04/xmlenc#sha256"/>
        <DigestValue>gv/2gCd83NlSGojOesb9UCf7YPmVpw0Rq5xcsi/A3y4=</DigestValue>
      </Reference>
      <Reference URI="/xl/drawings/drawing7.xml?ContentType=application/vnd.openxmlformats-officedocument.drawing+xml">
        <DigestMethod Algorithm="http://www.w3.org/2001/04/xmlenc#sha256"/>
        <DigestValue>zbr5zhwmDmlxjFDEWd+gQ0IvpldLYh9p82r5y0SIQLc=</DigestValue>
      </Reference>
      <Reference URI="/xl/drawings/drawing8.xml?ContentType=application/vnd.openxmlformats-officedocument.drawing+xml">
        <DigestMethod Algorithm="http://www.w3.org/2001/04/xmlenc#sha256"/>
        <DigestValue>TnVb+iv9YLxYHu/5E/KL1rWfMRTW38IFs/rvvMxUSvA=</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qWjzAamcH8ZkwlaqfEdny+GRGDOC1DtmTPCSVwuhDC4=</DigestValue>
      </Reference>
      <Reference URI="/xl/printerSettings/printerSettings1.bin?ContentType=application/vnd.openxmlformats-officedocument.spreadsheetml.printerSettings">
        <DigestMethod Algorithm="http://www.w3.org/2001/04/xmlenc#sha256"/>
        <DigestValue>3ng7WdD4ezGtdeW1U0/w4WsdCayYW+FupEZuH82rOpg=</DigestValue>
      </Reference>
      <Reference URI="/xl/printerSettings/printerSettings2.bin?ContentType=application/vnd.openxmlformats-officedocument.spreadsheetml.printerSettings">
        <DigestMethod Algorithm="http://www.w3.org/2001/04/xmlenc#sha256"/>
        <DigestValue>NuJCUAVgH8potdu4nXSC3Piek6NeLxsYBkOULmZUm8k=</DigestValue>
      </Reference>
      <Reference URI="/xl/printerSettings/printerSettings3.bin?ContentType=application/vnd.openxmlformats-officedocument.spreadsheetml.printerSettings">
        <DigestMethod Algorithm="http://www.w3.org/2001/04/xmlenc#sha256"/>
        <DigestValue>PSA3FQhl4mJhllIjP642o4XJDzkFEoCXcG7am/MQAuw=</DigestValue>
      </Reference>
      <Reference URI="/xl/printerSettings/printerSettings4.bin?ContentType=application/vnd.openxmlformats-officedocument.spreadsheetml.printerSettings">
        <DigestMethod Algorithm="http://www.w3.org/2001/04/xmlenc#sha256"/>
        <DigestValue>5OEhi34Ls6pcgopOUMf52jdDM+5FU+Btsk8NF072oUE=</DigestValue>
      </Reference>
      <Reference URI="/xl/printerSettings/printerSettings5.bin?ContentType=application/vnd.openxmlformats-officedocument.spreadsheetml.printerSettings">
        <DigestMethod Algorithm="http://www.w3.org/2001/04/xmlenc#sha256"/>
        <DigestValue>5OEhi34Ls6pcgopOUMf52jdDM+5FU+Btsk8NF072oUE=</DigestValue>
      </Reference>
      <Reference URI="/xl/printerSettings/printerSettings6.bin?ContentType=application/vnd.openxmlformats-officedocument.spreadsheetml.printerSettings">
        <DigestMethod Algorithm="http://www.w3.org/2001/04/xmlenc#sha256"/>
        <DigestValue>hb3jWdAu2Q0Ck04Nv39gRr6Ps2X78laeSHWaMDNL0sA=</DigestValue>
      </Reference>
      <Reference URI="/xl/printerSettings/printerSettings7.bin?ContentType=application/vnd.openxmlformats-officedocument.spreadsheetml.printerSettings">
        <DigestMethod Algorithm="http://www.w3.org/2001/04/xmlenc#sha256"/>
        <DigestValue>NuJCUAVgH8potdu4nXSC3Piek6NeLxsYBkOULmZUm8k=</DigestValue>
      </Reference>
      <Reference URI="/xl/printerSettings/printerSettings8.bin?ContentType=application/vnd.openxmlformats-officedocument.spreadsheetml.printerSettings">
        <DigestMethod Algorithm="http://www.w3.org/2001/04/xmlenc#sha256"/>
        <DigestValue>5OEhi34Ls6pcgopOUMf52jdDM+5FU+Btsk8NF072oUE=</DigestValue>
      </Reference>
      <Reference URI="/xl/printerSettings/printerSettings9.bin?ContentType=application/vnd.openxmlformats-officedocument.spreadsheetml.printerSettings">
        <DigestMethod Algorithm="http://www.w3.org/2001/04/xmlenc#sha256"/>
        <DigestValue>NuJCUAVgH8potdu4nXSC3Piek6NeLxsYBkOULmZUm8k=</DigestValue>
      </Reference>
      <Reference URI="/xl/sharedStrings.xml?ContentType=application/vnd.openxmlformats-officedocument.spreadsheetml.sharedStrings+xml">
        <DigestMethod Algorithm="http://www.w3.org/2001/04/xmlenc#sha256"/>
        <DigestValue>7yM+B4qHvjNAjmrbfg7HX/i4MhbR6tMBLhQ4WRkjfUs=</DigestValue>
      </Reference>
      <Reference URI="/xl/styles.xml?ContentType=application/vnd.openxmlformats-officedocument.spreadsheetml.styles+xml">
        <DigestMethod Algorithm="http://www.w3.org/2001/04/xmlenc#sha256"/>
        <DigestValue>Me+exIYjOYAGOPAhG9f+RQrLUFPJIL6hydfH+bfwqXA=</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/dOros3pQKREfcuW1DveGgp/t/lwW5r8WKOwtMV77Yo=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HtZlN60IiRhl44rO3WpIGOTPlOxbKCUFFgHsCXR8gFs=</DigestValue>
      </Reference>
      <Reference URI="/xl/worksheets/sheet10.xml?ContentType=application/vnd.openxmlformats-officedocument.spreadsheetml.worksheet+xml">
        <DigestMethod Algorithm="http://www.w3.org/2001/04/xmlenc#sha256"/>
        <DigestValue>b4fjEoXQYWNI3PuE73bf2zbwspsa0W0yaZmAajww9Fc=</DigestValue>
      </Reference>
      <Reference URI="/xl/worksheets/sheet11.xml?ContentType=application/vnd.openxmlformats-officedocument.spreadsheetml.worksheet+xml">
        <DigestMethod Algorithm="http://www.w3.org/2001/04/xmlenc#sha256"/>
        <DigestValue>yU/H7LPjoWhRxKD7A4dV9h2g53YBJqPTonfnn33cFk0=</DigestValue>
      </Reference>
      <Reference URI="/xl/worksheets/sheet12.xml?ContentType=application/vnd.openxmlformats-officedocument.spreadsheetml.worksheet+xml">
        <DigestMethod Algorithm="http://www.w3.org/2001/04/xmlenc#sha256"/>
        <DigestValue>QVxMW+gHwF/TzhGlC4qi9Mm4+yBLdy+it9ETp7x8rw0=</DigestValue>
      </Reference>
      <Reference URI="/xl/worksheets/sheet13.xml?ContentType=application/vnd.openxmlformats-officedocument.spreadsheetml.worksheet+xml">
        <DigestMethod Algorithm="http://www.w3.org/2001/04/xmlenc#sha256"/>
        <DigestValue>4P4+WTknL63PwluIXaO1qVFL9WOZXthK/CHrrkR6Hao=</DigestValue>
      </Reference>
      <Reference URI="/xl/worksheets/sheet14.xml?ContentType=application/vnd.openxmlformats-officedocument.spreadsheetml.worksheet+xml">
        <DigestMethod Algorithm="http://www.w3.org/2001/04/xmlenc#sha256"/>
        <DigestValue>7wb0Ngtb4YJf0F7r+nvEbkwvviWjBbUw8s9u95tT3GY=</DigestValue>
      </Reference>
      <Reference URI="/xl/worksheets/sheet15.xml?ContentType=application/vnd.openxmlformats-officedocument.spreadsheetml.worksheet+xml">
        <DigestMethod Algorithm="http://www.w3.org/2001/04/xmlenc#sha256"/>
        <DigestValue>2WvxCIWSu+PnP/om8+muEQMCNsygeEkTiquSiInlTQE=</DigestValue>
      </Reference>
      <Reference URI="/xl/worksheets/sheet16.xml?ContentType=application/vnd.openxmlformats-officedocument.spreadsheetml.worksheet+xml">
        <DigestMethod Algorithm="http://www.w3.org/2001/04/xmlenc#sha256"/>
        <DigestValue>wHHhCC3FnkGcH8+o0ppBcX7dRlISwvgR85yjZ12VB4s=</DigestValue>
      </Reference>
      <Reference URI="/xl/worksheets/sheet2.xml?ContentType=application/vnd.openxmlformats-officedocument.spreadsheetml.worksheet+xml">
        <DigestMethod Algorithm="http://www.w3.org/2001/04/xmlenc#sha256"/>
        <DigestValue>vdP1/czjaf2m/fi9FQYXJk38NXyyz79AW9sYYm3xPvk=</DigestValue>
      </Reference>
      <Reference URI="/xl/worksheets/sheet3.xml?ContentType=application/vnd.openxmlformats-officedocument.spreadsheetml.worksheet+xml">
        <DigestMethod Algorithm="http://www.w3.org/2001/04/xmlenc#sha256"/>
        <DigestValue>Nj5WphcbsMUpBtfAefhunV7GmUHYrDGTAjX8mpKtQbo=</DigestValue>
      </Reference>
      <Reference URI="/xl/worksheets/sheet4.xml?ContentType=application/vnd.openxmlformats-officedocument.spreadsheetml.worksheet+xml">
        <DigestMethod Algorithm="http://www.w3.org/2001/04/xmlenc#sha256"/>
        <DigestValue>RjHhUv8Y0enBfF2B7Mjw718L45N/KhizyQjMHVb4yZ8=</DigestValue>
      </Reference>
      <Reference URI="/xl/worksheets/sheet5.xml?ContentType=application/vnd.openxmlformats-officedocument.spreadsheetml.worksheet+xml">
        <DigestMethod Algorithm="http://www.w3.org/2001/04/xmlenc#sha256"/>
        <DigestValue>UeqZE4IB5NvZxWSWNcJLIEDsgzsNUwdYUowOqKlMV48=</DigestValue>
      </Reference>
      <Reference URI="/xl/worksheets/sheet6.xml?ContentType=application/vnd.openxmlformats-officedocument.spreadsheetml.worksheet+xml">
        <DigestMethod Algorithm="http://www.w3.org/2001/04/xmlenc#sha256"/>
        <DigestValue>5uGn09yn/hiCp1GukoX99QGFXPBNCjRgMhHlf24krJo=</DigestValue>
      </Reference>
      <Reference URI="/xl/worksheets/sheet7.xml?ContentType=application/vnd.openxmlformats-officedocument.spreadsheetml.worksheet+xml">
        <DigestMethod Algorithm="http://www.w3.org/2001/04/xmlenc#sha256"/>
        <DigestValue>QSzYkCUrldd+GPsiY70xm2MYqcnhpS0SN7T+fTW6YR8=</DigestValue>
      </Reference>
      <Reference URI="/xl/worksheets/sheet8.xml?ContentType=application/vnd.openxmlformats-officedocument.spreadsheetml.worksheet+xml">
        <DigestMethod Algorithm="http://www.w3.org/2001/04/xmlenc#sha256"/>
        <DigestValue>m4B5jOQBF/lSvQYJO7d5yuRrSTa8DRQ6qvHS/xa7fnA=</DigestValue>
      </Reference>
      <Reference URI="/xl/worksheets/sheet9.xml?ContentType=application/vnd.openxmlformats-officedocument.spreadsheetml.worksheet+xml">
        <DigestMethod Algorithm="http://www.w3.org/2001/04/xmlenc#sha256"/>
        <DigestValue>6sr+GMd68N801DtiVboe5VlbpcxmUOynkB4xE5fkNHA=</DigestValue>
      </Reference>
    </Manifest>
    <SignatureProperties>
      <SignatureProperty Id="idSignatureTime" Target="#idPackageSignature">
        <mdssi:SignatureTime xmlns:mdssi="http://schemas.openxmlformats.org/package/2006/digital-signature">
          <mdssi:Format>YYYY-MM-DDThh:mm:ssTZD</mdssi:Format>
          <mdssi:Value>2026-10-06T04:25:05Z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2026-10-06T04:25:05Z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wIVqKAF4ppXJMfxHVcIRIMKwDMdDZX+wuvQlF7OexXM=</DigestValue>
    </Reference>
    <Reference Type="http://www.w3.org/2000/09/xmldsig#Object" URI="#idOfficeObject">
      <DigestMethod Algorithm="http://www.w3.org/2001/04/xmlenc#sha256"/>
      <DigestValue>/hCHOdhk2W06zSXDdJotZknbg0H3AtoorSq0mmheA7o=</DigestValue>
    </Reference>
    <Reference Type="http://uri.etsi.org/01903#SignedProperties" URI="#idSignedProperties">
      <Transforms>
        <Transform Algorithm="http://www.w3.org/TR/2001/REC-xml-c14n-20010315"/>
      </Transforms>
      <DigestMethod Algorithm="http://www.w3.org/2001/04/xmlenc#sha256"/>
      <DigestValue>VUy4p6E2qXbvyrRcTcKZdaBrcZ+aF9HQmsj7q0bWtgE=</DigestValue>
    </Reference>
  </SignedInfo>
  <SignatureValue>yvY8pUGs5LIhik6E60rWIaPeL3gSb7MQB7ZD93rnucUZLUC10/w1qowEMO11tQKh74FomUJsdwjF
9aWPLHFSh1ozCUINmEFKwLvKUFHrMIcd2QKTREzFJju3Drg/iKAhhvSxMwxleR0Cor1OdVbDqm85
lVRzbqa3Cz3cBd+aRjY=</SignatureValue>
  <KeyInfo>
    <X509Data>
      <X509Certificate>MIIEAjCCAuqgAwIBAgIQVAT//rcDP7MW1nIgHBc3MjANBgkqhkiG9w0BAQsFADA/MRgwFgYDVQQDDA9WaWV0dGVsLUNBIFNIQTIxFjAUBgNVBAoMDVZpZXR0ZWwgR3JvdXAxCzAJBgNVBAYTAlZOMB4XDTI1MDIyNDA5MjgwMFoXDTI4MDUyNDA5MjgwMFowgZoxCzAJBgNVBAYTAlZOMQ4wDAYDVQQHDAVUUEhDTTExMC8GA1UEAwwoQ8OUTkcgVFkgQ+G7lCBQSOG6pk4gUVXhuqJOIEzDnSBRVeG7uCBIRDEeMBwGCgmSJomT8ixkAQEMDk1TVDowMzA2Mjc0Njk2MSgwJgYJKoZIhvcNAQkBFhlNQUlUUkFORy5IVlRDOTJAR01BSUwuQ09NMIGfMA0GCSqGSIb3DQEBAQUAA4GNADCBiQKBgQDt0jjAuoDDhrCTwx/rTcN8M5dMCLxSUFDQZkup9/peil7pGn8JAVFYkzyG8DscTTcH/wrcj5C4BYOHPFnTcjGHKwXi/lPRBNImn0K4nz/0r1pGBdNJZ4HCKmjtC9VBtunwd9ek9P9EuoctcRLmhGJLv3dWhaJBiGIAcbkEdNvOBQIDAQABo4IBIDCCARwwNQYIKwYBBQUHAQEEKTAnMCUGCCsGAQUFBzABhhlodHRwOi8vb2NzcC52aWV0dGVsLWNhLnZuMB0GA1UdDgQWBBR70+UijpOBvPNJ4+cpJys3nqHs5DAMBgNVHRMBAf8EAjAAMB8GA1UdIwQYMBaAFEPVNQCLvge6403mHiRZVohbvsxKMIGEBgNVHR8EfTB7MHmgMqAwhi5odHRwOi8vY3JsLnZpZXR0ZWwtY2Eudm4vVmlldHRlbC1DQS1TSEEyLTIuY3JsokOkQTA/MRgwFgYDVQQDDA9WaWV0dGVsLUNBIFNIQTIxFjAUBgNVBAoMDVZpZXR0ZWwgR3JvdXAxCzAJBgNVBAYTAlZOMA4GA1UdDwEB/wQEAwIF4DANBgkqhkiG9w0BAQsFAAOCAQEASZlhzf0LAaxwLvNqRjvbtq38S4ZhwEyFcXPLtdYL08dq1QWPV+g5BwJL9D4a14nCn+yYhFpObWVJrhaIaiJB2gmGFEwqzp6MvJSPcvT581XBBp0SUUkJMfO1QKtKpsg1J8Tw62vFA5jfSVqaEYqSXdWw4RcP9dVOvlm9os6mu/rQRudwe0Ns5hem/AuLTmLM6pe8tbC2HcdPH/RUaBiQ4h9A4adtbeKLSU3ACIIS9+R8TFrh6al3k4xE72GkSYo5rxfwgbxqdOOI3yqal6lzi1aLvydPhOKVVTQwTlQD1LfD9YazdB5p9GAsAmLGtbdXQs7mGa8x0NmfQVzj0hdnw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OF+YXEGAolhW49LiKA3A/+E+HLzALlA+n1rpQap7CwQ=</DigestValue>
      </Reference>
      <Reference URI="/xl/calcChain.xml?ContentType=application/vnd.openxmlformats-officedocument.spreadsheetml.calcChain+xml">
        <DigestMethod Algorithm="http://www.w3.org/2001/04/xmlenc#sha256"/>
        <DigestValue>2GxCQkeYFpafTJjOpkxEAKdYT+8XL4gixZMLu5X7u2I=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j3vYF6myEmL9IeLSUE2MLsxnpsL8TYpcn/wCbpW6zow=</DigestValue>
      </Reference>
      <Reference URI="/xl/drawings/drawing2.xml?ContentType=application/vnd.openxmlformats-officedocument.drawing+xml">
        <DigestMethod Algorithm="http://www.w3.org/2001/04/xmlenc#sha256"/>
        <DigestValue>H93+nCnUXTrQVTeVawQe8oApnLH8Zwx/ycXMn9swXEA=</DigestValue>
      </Reference>
      <Reference URI="/xl/drawings/drawing3.xml?ContentType=application/vnd.openxmlformats-officedocument.drawing+xml">
        <DigestMethod Algorithm="http://www.w3.org/2001/04/xmlenc#sha256"/>
        <DigestValue>BOSCP46nwgLLJSl9mVjtGtWpfxgV5RDWU0wsiSV2k5c=</DigestValue>
      </Reference>
      <Reference URI="/xl/drawings/drawing4.xml?ContentType=application/vnd.openxmlformats-officedocument.drawing+xml">
        <DigestMethod Algorithm="http://www.w3.org/2001/04/xmlenc#sha256"/>
        <DigestValue>6bIemZWz3OMdKrxjy4T3k7icJVHeM9Iack3D/DBTDOA=</DigestValue>
      </Reference>
      <Reference URI="/xl/drawings/drawing5.xml?ContentType=application/vnd.openxmlformats-officedocument.drawing+xml">
        <DigestMethod Algorithm="http://www.w3.org/2001/04/xmlenc#sha256"/>
        <DigestValue>n3Y+F24gBMm2UDUPSMzqk1iia8bBYugszI7iJhYAhpk=</DigestValue>
      </Reference>
      <Reference URI="/xl/drawings/drawing6.xml?ContentType=application/vnd.openxmlformats-officedocument.drawing+xml">
        <DigestMethod Algorithm="http://www.w3.org/2001/04/xmlenc#sha256"/>
        <DigestValue>gv/2gCd83NlSGojOesb9UCf7YPmVpw0Rq5xcsi/A3y4=</DigestValue>
      </Reference>
      <Reference URI="/xl/drawings/drawing7.xml?ContentType=application/vnd.openxmlformats-officedocument.drawing+xml">
        <DigestMethod Algorithm="http://www.w3.org/2001/04/xmlenc#sha256"/>
        <DigestValue>zbr5zhwmDmlxjFDEWd+gQ0IvpldLYh9p82r5y0SIQLc=</DigestValue>
      </Reference>
      <Reference URI="/xl/drawings/drawing8.xml?ContentType=application/vnd.openxmlformats-officedocument.drawing+xml">
        <DigestMethod Algorithm="http://www.w3.org/2001/04/xmlenc#sha256"/>
        <DigestValue>TnVb+iv9YLxYHu/5E/KL1rWfMRTW38IFs/rvvMxUSvA=</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qWjzAamcH8ZkwlaqfEdny+GRGDOC1DtmTPCSVwuhDC4=</DigestValue>
      </Reference>
      <Reference URI="/xl/printerSettings/printerSettings1.bin?ContentType=application/vnd.openxmlformats-officedocument.spreadsheetml.printerSettings">
        <DigestMethod Algorithm="http://www.w3.org/2001/04/xmlenc#sha256"/>
        <DigestValue>3ng7WdD4ezGtdeW1U0/w4WsdCayYW+FupEZuH82rOpg=</DigestValue>
      </Reference>
      <Reference URI="/xl/printerSettings/printerSettings2.bin?ContentType=application/vnd.openxmlformats-officedocument.spreadsheetml.printerSettings">
        <DigestMethod Algorithm="http://www.w3.org/2001/04/xmlenc#sha256"/>
        <DigestValue>NuJCUAVgH8potdu4nXSC3Piek6NeLxsYBkOULmZUm8k=</DigestValue>
      </Reference>
      <Reference URI="/xl/printerSettings/printerSettings3.bin?ContentType=application/vnd.openxmlformats-officedocument.spreadsheetml.printerSettings">
        <DigestMethod Algorithm="http://www.w3.org/2001/04/xmlenc#sha256"/>
        <DigestValue>PSA3FQhl4mJhllIjP642o4XJDzkFEoCXcG7am/MQAuw=</DigestValue>
      </Reference>
      <Reference URI="/xl/printerSettings/printerSettings4.bin?ContentType=application/vnd.openxmlformats-officedocument.spreadsheetml.printerSettings">
        <DigestMethod Algorithm="http://www.w3.org/2001/04/xmlenc#sha256"/>
        <DigestValue>5OEhi34Ls6pcgopOUMf52jdDM+5FU+Btsk8NF072oUE=</DigestValue>
      </Reference>
      <Reference URI="/xl/printerSettings/printerSettings5.bin?ContentType=application/vnd.openxmlformats-officedocument.spreadsheetml.printerSettings">
        <DigestMethod Algorithm="http://www.w3.org/2001/04/xmlenc#sha256"/>
        <DigestValue>5OEhi34Ls6pcgopOUMf52jdDM+5FU+Btsk8NF072oUE=</DigestValue>
      </Reference>
      <Reference URI="/xl/printerSettings/printerSettings6.bin?ContentType=application/vnd.openxmlformats-officedocument.spreadsheetml.printerSettings">
        <DigestMethod Algorithm="http://www.w3.org/2001/04/xmlenc#sha256"/>
        <DigestValue>hb3jWdAu2Q0Ck04Nv39gRr6Ps2X78laeSHWaMDNL0sA=</DigestValue>
      </Reference>
      <Reference URI="/xl/printerSettings/printerSettings7.bin?ContentType=application/vnd.openxmlformats-officedocument.spreadsheetml.printerSettings">
        <DigestMethod Algorithm="http://www.w3.org/2001/04/xmlenc#sha256"/>
        <DigestValue>NuJCUAVgH8potdu4nXSC3Piek6NeLxsYBkOULmZUm8k=</DigestValue>
      </Reference>
      <Reference URI="/xl/printerSettings/printerSettings8.bin?ContentType=application/vnd.openxmlformats-officedocument.spreadsheetml.printerSettings">
        <DigestMethod Algorithm="http://www.w3.org/2001/04/xmlenc#sha256"/>
        <DigestValue>5OEhi34Ls6pcgopOUMf52jdDM+5FU+Btsk8NF072oUE=</DigestValue>
      </Reference>
      <Reference URI="/xl/printerSettings/printerSettings9.bin?ContentType=application/vnd.openxmlformats-officedocument.spreadsheetml.printerSettings">
        <DigestMethod Algorithm="http://www.w3.org/2001/04/xmlenc#sha256"/>
        <DigestValue>NuJCUAVgH8potdu4nXSC3Piek6NeLxsYBkOULmZUm8k=</DigestValue>
      </Reference>
      <Reference URI="/xl/sharedStrings.xml?ContentType=application/vnd.openxmlformats-officedocument.spreadsheetml.sharedStrings+xml">
        <DigestMethod Algorithm="http://www.w3.org/2001/04/xmlenc#sha256"/>
        <DigestValue>7yM+B4qHvjNAjmrbfg7HX/i4MhbR6tMBLhQ4WRkjfUs=</DigestValue>
      </Reference>
      <Reference URI="/xl/styles.xml?ContentType=application/vnd.openxmlformats-officedocument.spreadsheetml.styles+xml">
        <DigestMethod Algorithm="http://www.w3.org/2001/04/xmlenc#sha256"/>
        <DigestValue>Me+exIYjOYAGOPAhG9f+RQrLUFPJIL6hydfH+bfwqXA=</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/dOros3pQKREfcuW1DveGgp/t/lwW5r8WKOwtMV77Yo=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HtZlN60IiRhl44rO3WpIGOTPlOxbKCUFFgHsCXR8gFs=</DigestValue>
      </Reference>
      <Reference URI="/xl/worksheets/sheet10.xml?ContentType=application/vnd.openxmlformats-officedocument.spreadsheetml.worksheet+xml">
        <DigestMethod Algorithm="http://www.w3.org/2001/04/xmlenc#sha256"/>
        <DigestValue>b4fjEoXQYWNI3PuE73bf2zbwspsa0W0yaZmAajww9Fc=</DigestValue>
      </Reference>
      <Reference URI="/xl/worksheets/sheet11.xml?ContentType=application/vnd.openxmlformats-officedocument.spreadsheetml.worksheet+xml">
        <DigestMethod Algorithm="http://www.w3.org/2001/04/xmlenc#sha256"/>
        <DigestValue>yU/H7LPjoWhRxKD7A4dV9h2g53YBJqPTonfnn33cFk0=</DigestValue>
      </Reference>
      <Reference URI="/xl/worksheets/sheet12.xml?ContentType=application/vnd.openxmlformats-officedocument.spreadsheetml.worksheet+xml">
        <DigestMethod Algorithm="http://www.w3.org/2001/04/xmlenc#sha256"/>
        <DigestValue>QVxMW+gHwF/TzhGlC4qi9Mm4+yBLdy+it9ETp7x8rw0=</DigestValue>
      </Reference>
      <Reference URI="/xl/worksheets/sheet13.xml?ContentType=application/vnd.openxmlformats-officedocument.spreadsheetml.worksheet+xml">
        <DigestMethod Algorithm="http://www.w3.org/2001/04/xmlenc#sha256"/>
        <DigestValue>4P4+WTknL63PwluIXaO1qVFL9WOZXthK/CHrrkR6Hao=</DigestValue>
      </Reference>
      <Reference URI="/xl/worksheets/sheet14.xml?ContentType=application/vnd.openxmlformats-officedocument.spreadsheetml.worksheet+xml">
        <DigestMethod Algorithm="http://www.w3.org/2001/04/xmlenc#sha256"/>
        <DigestValue>7wb0Ngtb4YJf0F7r+nvEbkwvviWjBbUw8s9u95tT3GY=</DigestValue>
      </Reference>
      <Reference URI="/xl/worksheets/sheet15.xml?ContentType=application/vnd.openxmlformats-officedocument.spreadsheetml.worksheet+xml">
        <DigestMethod Algorithm="http://www.w3.org/2001/04/xmlenc#sha256"/>
        <DigestValue>2WvxCIWSu+PnP/om8+muEQMCNsygeEkTiquSiInlTQE=</DigestValue>
      </Reference>
      <Reference URI="/xl/worksheets/sheet16.xml?ContentType=application/vnd.openxmlformats-officedocument.spreadsheetml.worksheet+xml">
        <DigestMethod Algorithm="http://www.w3.org/2001/04/xmlenc#sha256"/>
        <DigestValue>wHHhCC3FnkGcH8+o0ppBcX7dRlISwvgR85yjZ12VB4s=</DigestValue>
      </Reference>
      <Reference URI="/xl/worksheets/sheet2.xml?ContentType=application/vnd.openxmlformats-officedocument.spreadsheetml.worksheet+xml">
        <DigestMethod Algorithm="http://www.w3.org/2001/04/xmlenc#sha256"/>
        <DigestValue>vdP1/czjaf2m/fi9FQYXJk38NXyyz79AW9sYYm3xPvk=</DigestValue>
      </Reference>
      <Reference URI="/xl/worksheets/sheet3.xml?ContentType=application/vnd.openxmlformats-officedocument.spreadsheetml.worksheet+xml">
        <DigestMethod Algorithm="http://www.w3.org/2001/04/xmlenc#sha256"/>
        <DigestValue>Nj5WphcbsMUpBtfAefhunV7GmUHYrDGTAjX8mpKtQbo=</DigestValue>
      </Reference>
      <Reference URI="/xl/worksheets/sheet4.xml?ContentType=application/vnd.openxmlformats-officedocument.spreadsheetml.worksheet+xml">
        <DigestMethod Algorithm="http://www.w3.org/2001/04/xmlenc#sha256"/>
        <DigestValue>RjHhUv8Y0enBfF2B7Mjw718L45N/KhizyQjMHVb4yZ8=</DigestValue>
      </Reference>
      <Reference URI="/xl/worksheets/sheet5.xml?ContentType=application/vnd.openxmlformats-officedocument.spreadsheetml.worksheet+xml">
        <DigestMethod Algorithm="http://www.w3.org/2001/04/xmlenc#sha256"/>
        <DigestValue>UeqZE4IB5NvZxWSWNcJLIEDsgzsNUwdYUowOqKlMV48=</DigestValue>
      </Reference>
      <Reference URI="/xl/worksheets/sheet6.xml?ContentType=application/vnd.openxmlformats-officedocument.spreadsheetml.worksheet+xml">
        <DigestMethod Algorithm="http://www.w3.org/2001/04/xmlenc#sha256"/>
        <DigestValue>5uGn09yn/hiCp1GukoX99QGFXPBNCjRgMhHlf24krJo=</DigestValue>
      </Reference>
      <Reference URI="/xl/worksheets/sheet7.xml?ContentType=application/vnd.openxmlformats-officedocument.spreadsheetml.worksheet+xml">
        <DigestMethod Algorithm="http://www.w3.org/2001/04/xmlenc#sha256"/>
        <DigestValue>QSzYkCUrldd+GPsiY70xm2MYqcnhpS0SN7T+fTW6YR8=</DigestValue>
      </Reference>
      <Reference URI="/xl/worksheets/sheet8.xml?ContentType=application/vnd.openxmlformats-officedocument.spreadsheetml.worksheet+xml">
        <DigestMethod Algorithm="http://www.w3.org/2001/04/xmlenc#sha256"/>
        <DigestValue>m4B5jOQBF/lSvQYJO7d5yuRrSTa8DRQ6qvHS/xa7fnA=</DigestValue>
      </Reference>
      <Reference URI="/xl/worksheets/sheet9.xml?ContentType=application/vnd.openxmlformats-officedocument.spreadsheetml.worksheet+xml">
        <DigestMethod Algorithm="http://www.w3.org/2001/04/xmlenc#sha256"/>
        <DigestValue>6sr+GMd68N801DtiVboe5VlbpcxmUOynkB4xE5fkNHA=</DigestValue>
      </Reference>
    </Manifest>
    <SignatureProperties>
      <SignatureProperty Id="idSignatureTime" Target="#idPackageSignature">
        <mdssi:SignatureTime xmlns:mdssi="http://schemas.openxmlformats.org/package/2006/digital-signature">
          <mdssi:Format>YYYY-MM-DDThh:mm:ssTZD</mdssi:Format>
          <mdssi:Value>2026-10-06T08:02:51Z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2026-10-06T08:02:51Z</xd:SigningTime>
          <xd:SigningCertificate>
            <xd:Cert>
              <xd:CertDigest>
                <DigestMethod Algorithm="http://www.w3.org/2001/04/xmlenc#sha256"/>
                <DigestValue>ZDwt17DhazUvzEklOi/qgIRdMgiBVhdj5uq+jLIWTbo=</DigestValue>
              </xd:CertDigest>
              <xd:IssuerSerial>
                <X509IssuerName>C=VN, O=Viettel Group, CN=Viettel-CA SHA2</X509IssuerName>
                <X509SerialNumber>111681113028408966821000000000010696498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FzCCA/+gAwIBAgIRAJxj3ISVUUiiR/E3ZS+f6/YwDQYJKoZIhvcNAQELBQAwgaMxCzAJBgNVBAYTAlZOMTMwMQYDVQQKDCpNaW5pc3RyeSBvZiBJbmZvcm1hdGlvbiBhbmQgQ29tbXVuaWNhdGlvbnMxPDA6BgNVBAsMM05hdGlvbmFsIENlbnRyZSBvZiBEaWdpdGFsIFNpZ25hdHVyZSBBdXRoZW50aWNhdGlvbjEhMB8GA1UEAwwYVmlldG5hbSBOYXRpb25hbCBSb290IENBMB4XDTI0MDQxNzA4NTAwM1oXDTI5MDQxNzA4NTAwNFowPzEYMBYGA1UEAwwPVmlldHRlbC1DQSBTSEEyMRYwFAYDVQQKDA1WaWV0dGVsIEdyb3VwMQswCQYDVQQGEwJWTjCCASIwDQYJKoZIhvcNAQEBBQADggEPADCCAQoCggEBANk6+buBCU+zjLf3ES+5I913oKmFC7jcQjyqr6ba6H8ZHp7bKv7xjJO9PPhdoeTBccRj9zlwl6QP0FzzSWFM5hp5QzYtO8X7EWN3tEVvTVSy/bU92xpMVki1iNmr9g8zQKxrdfb8oOa3Cb4ysqSPd3dQrCtCBFL1auvO+p+RYIfXBOvkxLDIftNv8USHv7hZPhK39Cu8Ywlw5elsyXHvWkxiM1t7Z7zVTN3sgWTWERUq98Aw8GTEmJ6pFEz7xoRy+lCzCR5AEe56hxJkvHCSRfREo3sGQAViVVRRf7PUVEyPBDI+uQsTiMjiFbuNZrFRy4q55G+WoVHzaXnfddK9pgE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EPVNQCLvge6403mHiRZVohbvsxKMBIGA1UdEwEB/wQIMAYBAf8CAQAwNwYDVR0fBDAwLjAsoCqgKIYmaHR0cHM6Ly9yb290Y2EuZ292LnZuL2NybC92bnJjYTI1Ni5jcmwwDQYJKoZIhvcNAQELBQADggIBAC56fhlhK/ZWl1Nb9/WKn4WQP6bX4eXcI7TjV5hwEWHt0IyQh6PmVVhDIbtA8lGstXTcbIQfCKve2cd2RTq7zr82uRIeZSRA6jHM+B8S59HaYCViS4MAu0hUCGSFKPmF6FuMnNDYWDbsKHVs2em73dLhJN5T/D1RThhBJfIDNgaPzdlYZBAnCYMdhOlAvl75BVyyimVfbybqpSYbkreuwMbfBj+UwH2r0XLMRH0rDiuQwZumcaDJOp8al9+tp17bFZF/RiWUjR3RmC9IXFmtull8hVwNeBJeUf9J5y9WWtCyxvD9s6gOYzrZ1445tbLfJVcT1QTkevqmE8N3vAbbgDmkRwOcP7sw8TI+FSBj0jQsS4QEN5zTmmgpxiNQ2tOVy3e8Pp09MCbyuhu2ZqDog7YCp4PxQGO82z/K6KkShLo+xYR1q0TGM0pJVm2dZkpZ9DAuA4b/3gr36D/fhkYGl2BFGk7zTARcgANxBI56B3hIXjMvKNoauvtdYyKyRYhW0mj8iYgQURXCr0jo48caFw1z4hIaRYQ4WKj32MF1eIZiNIcihHdMrqnLUXHsZxIYje2DeDQyWdrlzVpqLmGTzG5LdHeM8HEkHASDTClX8ZhLY11UhQCV+6lxs84+Y1gKmKOvIGL+xDaZetUNbpIktUmFdk2x5H52wZvYMdbCeu+Y</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14</vt:i4>
      </vt:variant>
    </vt:vector>
  </HeadingPairs>
  <TitlesOfParts>
    <vt:vector size="30" baseType="lpstr">
      <vt:lpstr>Tong quat</vt:lpstr>
      <vt:lpstr>BCThuNhap_06203</vt:lpstr>
      <vt:lpstr>BCTinhHinhTaiChinh_06105</vt:lpstr>
      <vt:lpstr>BCTaiSan_06027</vt:lpstr>
      <vt:lpstr>BCLCGT_06262</vt:lpstr>
      <vt:lpstr>BCKetQuaHoatDong_06028</vt:lpstr>
      <vt:lpstr>BCDanhMucDauTu_06029</vt:lpstr>
      <vt:lpstr>BCHoatDongVay_06026</vt:lpstr>
      <vt:lpstr>Khac_06030</vt:lpstr>
      <vt:lpstr>TB 30092015</vt:lpstr>
      <vt:lpstr>THU NHAP</vt:lpstr>
      <vt:lpstr>TAI CHINH</vt:lpstr>
      <vt:lpstr>LCTT</vt:lpstr>
      <vt:lpstr>TAI SAN</vt:lpstr>
      <vt:lpstr>KHAC</vt:lpstr>
      <vt:lpstr>HOAT DONG</vt:lpstr>
      <vt:lpstr>BCDanhMucDauTu_06029!Print_Area</vt:lpstr>
      <vt:lpstr>BCKetQuaHoatDong_06028!Print_Area</vt:lpstr>
      <vt:lpstr>BCLCGT_06262!Print_Area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BCLCGT_06262!Print_Titles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Phan Thi Ngoc Quyen</cp:lastModifiedBy>
  <cp:lastPrinted>2025-08-06T10:20:24Z</cp:lastPrinted>
  <dcterms:created xsi:type="dcterms:W3CDTF">2013-10-21T08:38:47Z</dcterms:created>
  <dcterms:modified xsi:type="dcterms:W3CDTF">2026-10-06T04:17:46Z</dcterms:modified>
</cp:coreProperties>
</file>